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Y:\FINANCIJSKI IZVJEŠTAJI\"/>
    </mc:Choice>
  </mc:AlternateContent>
  <xr:revisionPtr revIDLastSave="0" documentId="13_ncr:1_{A928FEDB-762C-4299-8DF6-FA2A359D010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5" i="8" l="1"/>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E329" i="9" s="1"/>
  <c r="B329" i="9" s="1"/>
  <c r="G329" i="9"/>
  <c r="F329" i="9"/>
  <c r="H328" i="9"/>
  <c r="E328" i="9" s="1"/>
  <c r="B328" i="9" s="1"/>
  <c r="G328" i="9"/>
  <c r="F328" i="9"/>
  <c r="H327" i="9"/>
  <c r="G327" i="9"/>
  <c r="E327" i="9" s="1"/>
  <c r="B327" i="9" s="1"/>
  <c r="F327" i="9"/>
  <c r="H326" i="9"/>
  <c r="G326" i="9"/>
  <c r="F326" i="9"/>
  <c r="H325" i="9"/>
  <c r="G325" i="9"/>
  <c r="E325" i="9" s="1"/>
  <c r="B325" i="9" s="1"/>
  <c r="F325" i="9"/>
  <c r="H324" i="9"/>
  <c r="E324" i="9" s="1"/>
  <c r="B324" i="9" s="1"/>
  <c r="G324" i="9"/>
  <c r="F324" i="9"/>
  <c r="H323" i="9"/>
  <c r="G323" i="9"/>
  <c r="E323" i="9" s="1"/>
  <c r="B323" i="9" s="1"/>
  <c r="F323" i="9"/>
  <c r="H322" i="9"/>
  <c r="G322" i="9"/>
  <c r="F322" i="9"/>
  <c r="H321" i="9"/>
  <c r="G321" i="9"/>
  <c r="E321" i="9" s="1"/>
  <c r="B321" i="9" s="1"/>
  <c r="F321" i="9"/>
  <c r="H320" i="9"/>
  <c r="E320" i="9" s="1"/>
  <c r="B320" i="9" s="1"/>
  <c r="G320" i="9"/>
  <c r="F320" i="9"/>
  <c r="H319" i="9"/>
  <c r="G319" i="9"/>
  <c r="E319" i="9" s="1"/>
  <c r="B319" i="9" s="1"/>
  <c r="F319" i="9"/>
  <c r="H318" i="9"/>
  <c r="G318" i="9"/>
  <c r="E318" i="9" s="1"/>
  <c r="B318" i="9" s="1"/>
  <c r="F318" i="9"/>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H296" i="9"/>
  <c r="F296" i="9"/>
  <c r="F295" i="9"/>
  <c r="I294" i="9"/>
  <c r="H294" i="9"/>
  <c r="F294" i="9"/>
  <c r="E293" i="9"/>
  <c r="M292" i="9"/>
  <c r="L292" i="9"/>
  <c r="F292" i="9" s="1"/>
  <c r="E292" i="9"/>
  <c r="M291" i="9"/>
  <c r="F291" i="9" s="1"/>
  <c r="B291" i="9" s="1"/>
  <c r="L291" i="9"/>
  <c r="E291" i="9"/>
  <c r="M290" i="9"/>
  <c r="L290" i="9"/>
  <c r="F290" i="9" s="1"/>
  <c r="E290" i="9"/>
  <c r="M289" i="9"/>
  <c r="F289" i="9" s="1"/>
  <c r="L289" i="9"/>
  <c r="E289" i="9"/>
  <c r="B289" i="9"/>
  <c r="M288" i="9"/>
  <c r="L288" i="9"/>
  <c r="F288" i="9" s="1"/>
  <c r="E288" i="9"/>
  <c r="M287" i="9"/>
  <c r="F287" i="9" s="1"/>
  <c r="L287" i="9"/>
  <c r="E287" i="9"/>
  <c r="B287" i="9"/>
  <c r="M286" i="9"/>
  <c r="L286" i="9"/>
  <c r="F286" i="9" s="1"/>
  <c r="E286" i="9"/>
  <c r="M285" i="9"/>
  <c r="F285" i="9" s="1"/>
  <c r="L285" i="9"/>
  <c r="E285" i="9"/>
  <c r="B285" i="9"/>
  <c r="M284" i="9"/>
  <c r="L284" i="9"/>
  <c r="F284" i="9" s="1"/>
  <c r="E284" i="9"/>
  <c r="M283" i="9"/>
  <c r="F283" i="9" s="1"/>
  <c r="B283" i="9" s="1"/>
  <c r="L283" i="9"/>
  <c r="E283" i="9"/>
  <c r="M282" i="9"/>
  <c r="L282" i="9"/>
  <c r="F282" i="9" s="1"/>
  <c r="E282" i="9"/>
  <c r="M281" i="9"/>
  <c r="F281" i="9" s="1"/>
  <c r="L281" i="9"/>
  <c r="E281" i="9"/>
  <c r="B281" i="9"/>
  <c r="M280" i="9"/>
  <c r="L280" i="9"/>
  <c r="F280" i="9" s="1"/>
  <c r="E280" i="9"/>
  <c r="M279" i="9"/>
  <c r="F279" i="9" s="1"/>
  <c r="L279" i="9"/>
  <c r="E279" i="9"/>
  <c r="B279" i="9"/>
  <c r="M278" i="9"/>
  <c r="L278" i="9"/>
  <c r="F278" i="9" s="1"/>
  <c r="E278" i="9"/>
  <c r="M277" i="9"/>
  <c r="F277" i="9" s="1"/>
  <c r="B277" i="9" s="1"/>
  <c r="L277" i="9"/>
  <c r="E277" i="9"/>
  <c r="M276" i="9"/>
  <c r="L276" i="9"/>
  <c r="F276" i="9" s="1"/>
  <c r="E276" i="9"/>
  <c r="M275" i="9"/>
  <c r="F275" i="9" s="1"/>
  <c r="B275" i="9" s="1"/>
  <c r="L275" i="9"/>
  <c r="E275" i="9"/>
  <c r="M274" i="9"/>
  <c r="L274" i="9"/>
  <c r="F274" i="9" s="1"/>
  <c r="E274" i="9"/>
  <c r="M273" i="9"/>
  <c r="F273" i="9" s="1"/>
  <c r="L273" i="9"/>
  <c r="E273" i="9"/>
  <c r="B273" i="9"/>
  <c r="M272" i="9"/>
  <c r="L272" i="9"/>
  <c r="F272" i="9" s="1"/>
  <c r="E272" i="9"/>
  <c r="M271" i="9"/>
  <c r="F271" i="9" s="1"/>
  <c r="L271" i="9"/>
  <c r="E271" i="9"/>
  <c r="B271" i="9"/>
  <c r="M270" i="9"/>
  <c r="L270" i="9"/>
  <c r="F270" i="9" s="1"/>
  <c r="E270" i="9"/>
  <c r="M269" i="9"/>
  <c r="F269" i="9" s="1"/>
  <c r="B269" i="9" s="1"/>
  <c r="L269" i="9"/>
  <c r="E269" i="9"/>
  <c r="M268" i="9"/>
  <c r="L268" i="9"/>
  <c r="F268" i="9" s="1"/>
  <c r="E268" i="9"/>
  <c r="M267" i="9"/>
  <c r="F267" i="9" s="1"/>
  <c r="B267" i="9" s="1"/>
  <c r="L267" i="9"/>
  <c r="E267" i="9"/>
  <c r="M266" i="9"/>
  <c r="L266" i="9"/>
  <c r="F266" i="9" s="1"/>
  <c r="E266" i="9"/>
  <c r="M265" i="9"/>
  <c r="F265" i="9" s="1"/>
  <c r="L265" i="9"/>
  <c r="E265" i="9"/>
  <c r="B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F247" i="9" s="1"/>
  <c r="B247" i="9" s="1"/>
  <c r="L247" i="9"/>
  <c r="E247" i="9"/>
  <c r="M246" i="9"/>
  <c r="L246" i="9"/>
  <c r="F246" i="9" s="1"/>
  <c r="E246" i="9"/>
  <c r="M245" i="9"/>
  <c r="L245" i="9"/>
  <c r="F245" i="9"/>
  <c r="B245" i="9" s="1"/>
  <c r="E245" i="9"/>
  <c r="M244" i="9"/>
  <c r="L244" i="9"/>
  <c r="E244" i="9"/>
  <c r="M243" i="9"/>
  <c r="F243" i="9" s="1"/>
  <c r="B243" i="9" s="1"/>
  <c r="L243" i="9"/>
  <c r="E243" i="9"/>
  <c r="M242" i="9"/>
  <c r="L242" i="9"/>
  <c r="E242" i="9"/>
  <c r="M241" i="9"/>
  <c r="F241" i="9" s="1"/>
  <c r="B241" i="9" s="1"/>
  <c r="L241" i="9"/>
  <c r="E241" i="9"/>
  <c r="M240" i="9"/>
  <c r="L240" i="9"/>
  <c r="F240" i="9" s="1"/>
  <c r="E240" i="9"/>
  <c r="M239" i="9"/>
  <c r="L239" i="9"/>
  <c r="F239" i="9"/>
  <c r="B239" i="9" s="1"/>
  <c r="E239" i="9"/>
  <c r="M238" i="9"/>
  <c r="L238" i="9"/>
  <c r="E238" i="9"/>
  <c r="M237" i="9"/>
  <c r="L237" i="9"/>
  <c r="F237" i="9"/>
  <c r="B237" i="9" s="1"/>
  <c r="E237" i="9"/>
  <c r="M236" i="9"/>
  <c r="L236" i="9"/>
  <c r="E236" i="9"/>
  <c r="M235" i="9"/>
  <c r="F235" i="9" s="1"/>
  <c r="B235" i="9" s="1"/>
  <c r="L235" i="9"/>
  <c r="E235" i="9"/>
  <c r="M234" i="9"/>
  <c r="L234" i="9"/>
  <c r="F234" i="9" s="1"/>
  <c r="E234" i="9"/>
  <c r="M233" i="9"/>
  <c r="F233" i="9" s="1"/>
  <c r="B233" i="9" s="1"/>
  <c r="L233" i="9"/>
  <c r="E233" i="9"/>
  <c r="M232" i="9"/>
  <c r="L232" i="9"/>
  <c r="E232" i="9"/>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E171" i="9" s="1"/>
  <c r="F171" i="9"/>
  <c r="B171" i="9"/>
  <c r="H170" i="9"/>
  <c r="G170" i="9"/>
  <c r="F170" i="9"/>
  <c r="E170" i="9"/>
  <c r="B170" i="9" s="1"/>
  <c r="H169" i="9"/>
  <c r="G169" i="9"/>
  <c r="F169" i="9"/>
  <c r="E169" i="9"/>
  <c r="H168" i="9"/>
  <c r="G168" i="9"/>
  <c r="E168" i="9" s="1"/>
  <c r="F168" i="9"/>
  <c r="H167" i="9"/>
  <c r="G167" i="9"/>
  <c r="E167" i="9" s="1"/>
  <c r="F167" i="9"/>
  <c r="B167" i="9"/>
  <c r="H166" i="9"/>
  <c r="G166" i="9"/>
  <c r="F166" i="9"/>
  <c r="E166" i="9"/>
  <c r="B166" i="9" s="1"/>
  <c r="H165" i="9"/>
  <c r="G165" i="9"/>
  <c r="F165" i="9"/>
  <c r="E165" i="9"/>
  <c r="H164" i="9"/>
  <c r="G164" i="9"/>
  <c r="E164" i="9" s="1"/>
  <c r="F164" i="9"/>
  <c r="H163" i="9"/>
  <c r="G163" i="9"/>
  <c r="E163" i="9" s="1"/>
  <c r="F163" i="9"/>
  <c r="B163" i="9"/>
  <c r="H162" i="9"/>
  <c r="G162" i="9"/>
  <c r="F162" i="9"/>
  <c r="E162" i="9"/>
  <c r="B162" i="9" s="1"/>
  <c r="H161" i="9"/>
  <c r="G161" i="9"/>
  <c r="F161" i="9"/>
  <c r="E161" i="9"/>
  <c r="H160" i="9"/>
  <c r="G160" i="9"/>
  <c r="E160" i="9" s="1"/>
  <c r="F160" i="9"/>
  <c r="H159" i="9"/>
  <c r="G159" i="9"/>
  <c r="E159" i="9" s="1"/>
  <c r="F159" i="9"/>
  <c r="B159" i="9"/>
  <c r="H158" i="9"/>
  <c r="G158" i="9"/>
  <c r="F158" i="9"/>
  <c r="E158" i="9"/>
  <c r="B158" i="9" s="1"/>
  <c r="H157" i="9"/>
  <c r="G157" i="9"/>
  <c r="F157" i="9"/>
  <c r="E157" i="9"/>
  <c r="F156" i="9"/>
  <c r="H155" i="9"/>
  <c r="G155" i="9"/>
  <c r="F155" i="9"/>
  <c r="H154" i="9"/>
  <c r="E154" i="9" s="1"/>
  <c r="G154" i="9"/>
  <c r="F154" i="9"/>
  <c r="B154" i="9"/>
  <c r="H153" i="9"/>
  <c r="E153" i="9" s="1"/>
  <c r="B153" i="9" s="1"/>
  <c r="G153" i="9"/>
  <c r="F153" i="9"/>
  <c r="H152" i="9"/>
  <c r="G152" i="9"/>
  <c r="E152" i="9" s="1"/>
  <c r="F152" i="9"/>
  <c r="H151" i="9"/>
  <c r="G151" i="9"/>
  <c r="F151" i="9"/>
  <c r="H150" i="9"/>
  <c r="E150" i="9" s="1"/>
  <c r="G150" i="9"/>
  <c r="F150" i="9"/>
  <c r="B150" i="9"/>
  <c r="H149" i="9"/>
  <c r="G149" i="9"/>
  <c r="F149" i="9"/>
  <c r="E149" i="9"/>
  <c r="B149" i="9" s="1"/>
  <c r="H148" i="9"/>
  <c r="G148" i="9"/>
  <c r="E148" i="9" s="1"/>
  <c r="F148" i="9"/>
  <c r="H147" i="9"/>
  <c r="G147" i="9"/>
  <c r="F147" i="9"/>
  <c r="H146" i="9"/>
  <c r="E146" i="9" s="1"/>
  <c r="G146" i="9"/>
  <c r="F146" i="9"/>
  <c r="B146" i="9"/>
  <c r="H145" i="9"/>
  <c r="G145" i="9"/>
  <c r="F145" i="9"/>
  <c r="E145" i="9"/>
  <c r="B145" i="9" s="1"/>
  <c r="H144" i="9"/>
  <c r="G144" i="9"/>
  <c r="E144" i="9" s="1"/>
  <c r="F144" i="9"/>
  <c r="H143" i="9"/>
  <c r="G143" i="9"/>
  <c r="F143" i="9"/>
  <c r="H142" i="9"/>
  <c r="E142" i="9" s="1"/>
  <c r="G142" i="9"/>
  <c r="F142" i="9"/>
  <c r="B142" i="9"/>
  <c r="H141" i="9"/>
  <c r="G141" i="9"/>
  <c r="F141" i="9"/>
  <c r="E141" i="9"/>
  <c r="B141" i="9" s="1"/>
  <c r="H140" i="9"/>
  <c r="G140" i="9"/>
  <c r="E140" i="9" s="1"/>
  <c r="F140" i="9"/>
  <c r="H139" i="9"/>
  <c r="G139" i="9"/>
  <c r="F139" i="9"/>
  <c r="H138" i="9"/>
  <c r="E138" i="9" s="1"/>
  <c r="G138" i="9"/>
  <c r="F138" i="9"/>
  <c r="B138" i="9"/>
  <c r="H137" i="9"/>
  <c r="G137" i="9"/>
  <c r="F137" i="9"/>
  <c r="E137" i="9"/>
  <c r="B137" i="9" s="1"/>
  <c r="H136" i="9"/>
  <c r="G136" i="9"/>
  <c r="E136" i="9" s="1"/>
  <c r="F136" i="9"/>
  <c r="H135" i="9"/>
  <c r="G135" i="9"/>
  <c r="F135" i="9"/>
  <c r="H134" i="9"/>
  <c r="E134" i="9" s="1"/>
  <c r="G134" i="9"/>
  <c r="F134" i="9"/>
  <c r="B134" i="9"/>
  <c r="H133" i="9"/>
  <c r="G133" i="9"/>
  <c r="F133" i="9"/>
  <c r="E133" i="9"/>
  <c r="B133" i="9" s="1"/>
  <c r="H132" i="9"/>
  <c r="G132" i="9"/>
  <c r="E132" i="9" s="1"/>
  <c r="F132" i="9"/>
  <c r="H131" i="9"/>
  <c r="G131" i="9"/>
  <c r="F131" i="9"/>
  <c r="H130" i="9"/>
  <c r="E130" i="9" s="1"/>
  <c r="G130" i="9"/>
  <c r="F130" i="9"/>
  <c r="B130" i="9"/>
  <c r="H129" i="9"/>
  <c r="G129" i="9"/>
  <c r="F129" i="9"/>
  <c r="E129" i="9"/>
  <c r="B129" i="9" s="1"/>
  <c r="H128" i="9"/>
  <c r="G128" i="9"/>
  <c r="E128" i="9" s="1"/>
  <c r="F128" i="9"/>
  <c r="H127" i="9"/>
  <c r="G127" i="9"/>
  <c r="F127" i="9"/>
  <c r="H126" i="9"/>
  <c r="E126" i="9" s="1"/>
  <c r="G126" i="9"/>
  <c r="F126" i="9"/>
  <c r="B126" i="9"/>
  <c r="H125" i="9"/>
  <c r="G125" i="9"/>
  <c r="F125" i="9"/>
  <c r="E125" i="9"/>
  <c r="B125" i="9" s="1"/>
  <c r="H124" i="9"/>
  <c r="G124" i="9"/>
  <c r="E124" i="9" s="1"/>
  <c r="F124" i="9"/>
  <c r="H123" i="9"/>
  <c r="G123" i="9"/>
  <c r="F123" i="9"/>
  <c r="H122" i="9"/>
  <c r="E122" i="9" s="1"/>
  <c r="G122" i="9"/>
  <c r="F122" i="9"/>
  <c r="B122" i="9"/>
  <c r="H121" i="9"/>
  <c r="G121" i="9"/>
  <c r="F121" i="9"/>
  <c r="E121" i="9"/>
  <c r="B121" i="9" s="1"/>
  <c r="H120" i="9"/>
  <c r="G120" i="9"/>
  <c r="E120" i="9" s="1"/>
  <c r="F120" i="9"/>
  <c r="H119" i="9"/>
  <c r="G119" i="9"/>
  <c r="F119" i="9"/>
  <c r="H118" i="9"/>
  <c r="E118" i="9" s="1"/>
  <c r="G118" i="9"/>
  <c r="F118" i="9"/>
  <c r="B118" i="9"/>
  <c r="H117" i="9"/>
  <c r="G117" i="9"/>
  <c r="F117" i="9"/>
  <c r="E117" i="9"/>
  <c r="B117" i="9" s="1"/>
  <c r="H116" i="9"/>
  <c r="G116" i="9"/>
  <c r="E116" i="9" s="1"/>
  <c r="F116" i="9"/>
  <c r="H115" i="9"/>
  <c r="G115" i="9"/>
  <c r="F115" i="9"/>
  <c r="H114" i="9"/>
  <c r="E114" i="9" s="1"/>
  <c r="G114" i="9"/>
  <c r="F114" i="9"/>
  <c r="B114" i="9"/>
  <c r="H113" i="9"/>
  <c r="G113" i="9"/>
  <c r="F113" i="9"/>
  <c r="E113" i="9"/>
  <c r="B113" i="9" s="1"/>
  <c r="H112" i="9"/>
  <c r="G112" i="9"/>
  <c r="E112" i="9" s="1"/>
  <c r="F112" i="9"/>
  <c r="H111" i="9"/>
  <c r="G111" i="9"/>
  <c r="F111" i="9"/>
  <c r="H110" i="9"/>
  <c r="E110" i="9" s="1"/>
  <c r="G110" i="9"/>
  <c r="F110" i="9"/>
  <c r="B110" i="9"/>
  <c r="H109" i="9"/>
  <c r="G109" i="9"/>
  <c r="F109" i="9"/>
  <c r="E109" i="9"/>
  <c r="B109" i="9" s="1"/>
  <c r="H108" i="9"/>
  <c r="G108" i="9"/>
  <c r="E108" i="9" s="1"/>
  <c r="F108" i="9"/>
  <c r="H107" i="9"/>
  <c r="G107" i="9"/>
  <c r="F107" i="9"/>
  <c r="H106" i="9"/>
  <c r="E106" i="9" s="1"/>
  <c r="G106" i="9"/>
  <c r="F106" i="9"/>
  <c r="B106" i="9"/>
  <c r="H105" i="9"/>
  <c r="G105" i="9"/>
  <c r="F105" i="9"/>
  <c r="E105" i="9"/>
  <c r="B105" i="9" s="1"/>
  <c r="H104" i="9"/>
  <c r="G104" i="9"/>
  <c r="E104" i="9" s="1"/>
  <c r="F104" i="9"/>
  <c r="H103" i="9"/>
  <c r="G103" i="9"/>
  <c r="F103" i="9"/>
  <c r="H102" i="9"/>
  <c r="E102" i="9" s="1"/>
  <c r="G102" i="9"/>
  <c r="F102" i="9"/>
  <c r="B102" i="9"/>
  <c r="H101" i="9"/>
  <c r="G101" i="9"/>
  <c r="F101" i="9"/>
  <c r="E101" i="9"/>
  <c r="B101" i="9" s="1"/>
  <c r="H100" i="9"/>
  <c r="G100" i="9"/>
  <c r="E100" i="9" s="1"/>
  <c r="F100" i="9"/>
  <c r="H99" i="9"/>
  <c r="G99" i="9"/>
  <c r="F99" i="9"/>
  <c r="H98" i="9"/>
  <c r="E98" i="9" s="1"/>
  <c r="G98" i="9"/>
  <c r="F98" i="9"/>
  <c r="B98" i="9"/>
  <c r="H97" i="9"/>
  <c r="G97" i="9"/>
  <c r="F97" i="9"/>
  <c r="E97" i="9"/>
  <c r="B97" i="9" s="1"/>
  <c r="H96" i="9"/>
  <c r="G96" i="9"/>
  <c r="E96" i="9" s="1"/>
  <c r="F96" i="9"/>
  <c r="H95" i="9"/>
  <c r="G95" i="9"/>
  <c r="F95" i="9"/>
  <c r="H94" i="9"/>
  <c r="E94" i="9" s="1"/>
  <c r="G94" i="9"/>
  <c r="F94" i="9"/>
  <c r="B94" i="9"/>
  <c r="H93" i="9"/>
  <c r="G93" i="9"/>
  <c r="F93" i="9"/>
  <c r="E93" i="9"/>
  <c r="B93" i="9" s="1"/>
  <c r="H92" i="9"/>
  <c r="G92" i="9"/>
  <c r="E92" i="9" s="1"/>
  <c r="F92" i="9"/>
  <c r="H91" i="9"/>
  <c r="G91" i="9"/>
  <c r="F91" i="9"/>
  <c r="H90" i="9"/>
  <c r="E90" i="9" s="1"/>
  <c r="G90" i="9"/>
  <c r="F90" i="9"/>
  <c r="B90" i="9"/>
  <c r="H89" i="9"/>
  <c r="G89" i="9"/>
  <c r="F89" i="9"/>
  <c r="E89" i="9"/>
  <c r="B89" i="9" s="1"/>
  <c r="H88" i="9"/>
  <c r="G88" i="9"/>
  <c r="E88" i="9" s="1"/>
  <c r="F88" i="9"/>
  <c r="H87" i="9"/>
  <c r="G87" i="9"/>
  <c r="F87" i="9"/>
  <c r="H86" i="9"/>
  <c r="E86" i="9" s="1"/>
  <c r="G86" i="9"/>
  <c r="F86" i="9"/>
  <c r="B86" i="9"/>
  <c r="H85" i="9"/>
  <c r="G85" i="9"/>
  <c r="F85" i="9"/>
  <c r="E85" i="9"/>
  <c r="B85" i="9" s="1"/>
  <c r="H84" i="9"/>
  <c r="G84" i="9"/>
  <c r="F84" i="9"/>
  <c r="H83" i="9"/>
  <c r="G83" i="9"/>
  <c r="F83" i="9"/>
  <c r="H82" i="9"/>
  <c r="E82" i="9" s="1"/>
  <c r="B82" i="9" s="1"/>
  <c r="G82" i="9"/>
  <c r="F82" i="9"/>
  <c r="H81" i="9"/>
  <c r="E81" i="9" s="1"/>
  <c r="B81" i="9" s="1"/>
  <c r="G81" i="9"/>
  <c r="F81" i="9"/>
  <c r="H80" i="9"/>
  <c r="G80" i="9"/>
  <c r="E80" i="9" s="1"/>
  <c r="F80" i="9"/>
  <c r="H79" i="9"/>
  <c r="G79" i="9"/>
  <c r="F79" i="9"/>
  <c r="H78" i="9"/>
  <c r="E78" i="9" s="1"/>
  <c r="G78" i="9"/>
  <c r="F78" i="9"/>
  <c r="B78" i="9"/>
  <c r="H77" i="9"/>
  <c r="G77" i="9"/>
  <c r="F77" i="9"/>
  <c r="E77" i="9"/>
  <c r="B77" i="9" s="1"/>
  <c r="H76" i="9"/>
  <c r="G76" i="9"/>
  <c r="E76" i="9" s="1"/>
  <c r="F76" i="9"/>
  <c r="H75" i="9"/>
  <c r="G75" i="9"/>
  <c r="F75" i="9"/>
  <c r="H74" i="9"/>
  <c r="E74" i="9" s="1"/>
  <c r="G74" i="9"/>
  <c r="F74" i="9"/>
  <c r="B74" i="9"/>
  <c r="H73" i="9"/>
  <c r="G73" i="9"/>
  <c r="F73" i="9"/>
  <c r="E73" i="9"/>
  <c r="B73" i="9" s="1"/>
  <c r="H72" i="9"/>
  <c r="G72" i="9"/>
  <c r="E72" i="9" s="1"/>
  <c r="F72" i="9"/>
  <c r="H71" i="9"/>
  <c r="G71" i="9"/>
  <c r="F71" i="9"/>
  <c r="H70" i="9"/>
  <c r="E70" i="9" s="1"/>
  <c r="G70" i="9"/>
  <c r="F70" i="9"/>
  <c r="B70" i="9"/>
  <c r="H69" i="9"/>
  <c r="E69" i="9" s="1"/>
  <c r="B69" i="9" s="1"/>
  <c r="G69" i="9"/>
  <c r="F69" i="9"/>
  <c r="H68" i="9"/>
  <c r="G68" i="9"/>
  <c r="E68" i="9" s="1"/>
  <c r="F68" i="9"/>
  <c r="H67" i="9"/>
  <c r="G67" i="9"/>
  <c r="F67" i="9"/>
  <c r="H66" i="9"/>
  <c r="E66" i="9" s="1"/>
  <c r="G66" i="9"/>
  <c r="F66" i="9"/>
  <c r="B66" i="9"/>
  <c r="H65" i="9"/>
  <c r="G65" i="9"/>
  <c r="F65" i="9"/>
  <c r="E65" i="9"/>
  <c r="B65" i="9" s="1"/>
  <c r="H64" i="9"/>
  <c r="G64" i="9"/>
  <c r="F64" i="9"/>
  <c r="H63" i="9"/>
  <c r="G63" i="9"/>
  <c r="F63" i="9"/>
  <c r="H62" i="9"/>
  <c r="E62" i="9" s="1"/>
  <c r="G62" i="9"/>
  <c r="F62" i="9"/>
  <c r="B62" i="9"/>
  <c r="H61" i="9"/>
  <c r="G61" i="9"/>
  <c r="F61" i="9"/>
  <c r="E61" i="9"/>
  <c r="B61" i="9" s="1"/>
  <c r="H60" i="9"/>
  <c r="G60" i="9"/>
  <c r="E60" i="9" s="1"/>
  <c r="F60" i="9"/>
  <c r="H59" i="9"/>
  <c r="G59" i="9"/>
  <c r="F59" i="9"/>
  <c r="H58" i="9"/>
  <c r="E58" i="9" s="1"/>
  <c r="G58" i="9"/>
  <c r="F58" i="9"/>
  <c r="B58" i="9"/>
  <c r="H57" i="9"/>
  <c r="E57" i="9" s="1"/>
  <c r="B57" i="9" s="1"/>
  <c r="G57" i="9"/>
  <c r="F57" i="9"/>
  <c r="H56" i="9"/>
  <c r="G56" i="9"/>
  <c r="E56" i="9" s="1"/>
  <c r="F56" i="9"/>
  <c r="H55" i="9"/>
  <c r="G55" i="9"/>
  <c r="F55" i="9"/>
  <c r="H54" i="9"/>
  <c r="E54" i="9" s="1"/>
  <c r="B54" i="9" s="1"/>
  <c r="G54" i="9"/>
  <c r="F54" i="9"/>
  <c r="H53" i="9"/>
  <c r="E53" i="9" s="1"/>
  <c r="B53" i="9" s="1"/>
  <c r="G53" i="9"/>
  <c r="F53" i="9"/>
  <c r="H52" i="9"/>
  <c r="G52" i="9"/>
  <c r="E52" i="9" s="1"/>
  <c r="F52" i="9"/>
  <c r="H51" i="9"/>
  <c r="G51" i="9"/>
  <c r="F51" i="9"/>
  <c r="H50" i="9"/>
  <c r="E50" i="9" s="1"/>
  <c r="G50" i="9"/>
  <c r="F50" i="9"/>
  <c r="B50" i="9"/>
  <c r="H49" i="9"/>
  <c r="G49" i="9"/>
  <c r="F49" i="9"/>
  <c r="E49" i="9"/>
  <c r="B49" i="9" s="1"/>
  <c r="H48" i="9"/>
  <c r="G48" i="9"/>
  <c r="E48" i="9" s="1"/>
  <c r="F48" i="9"/>
  <c r="H47" i="9"/>
  <c r="G47" i="9"/>
  <c r="F47" i="9"/>
  <c r="H46" i="9"/>
  <c r="E46" i="9" s="1"/>
  <c r="B46" i="9" s="1"/>
  <c r="G46" i="9"/>
  <c r="F46" i="9"/>
  <c r="H45" i="9"/>
  <c r="E45" i="9" s="1"/>
  <c r="B45" i="9" s="1"/>
  <c r="G45" i="9"/>
  <c r="F45" i="9"/>
  <c r="H44" i="9"/>
  <c r="G44" i="9"/>
  <c r="E44" i="9" s="1"/>
  <c r="F44" i="9"/>
  <c r="H43" i="9"/>
  <c r="G43" i="9"/>
  <c r="F43" i="9"/>
  <c r="H42" i="9"/>
  <c r="E42" i="9" s="1"/>
  <c r="B42" i="9" s="1"/>
  <c r="G42" i="9"/>
  <c r="F42" i="9"/>
  <c r="H41" i="9"/>
  <c r="E41" i="9" s="1"/>
  <c r="B41" i="9" s="1"/>
  <c r="G41" i="9"/>
  <c r="F41" i="9"/>
  <c r="H40" i="9"/>
  <c r="G40" i="9"/>
  <c r="E40" i="9" s="1"/>
  <c r="F40" i="9"/>
  <c r="H39" i="9"/>
  <c r="G39" i="9"/>
  <c r="F39" i="9"/>
  <c r="H38" i="9"/>
  <c r="G38" i="9"/>
  <c r="F38" i="9"/>
  <c r="E38" i="9"/>
  <c r="B38" i="9" s="1"/>
  <c r="H37" i="9"/>
  <c r="G37" i="9"/>
  <c r="F37" i="9"/>
  <c r="E37" i="9"/>
  <c r="H36" i="9"/>
  <c r="G36" i="9"/>
  <c r="E36" i="9" s="1"/>
  <c r="F36" i="9"/>
  <c r="H35" i="9"/>
  <c r="G35" i="9"/>
  <c r="F35" i="9"/>
  <c r="H34" i="9"/>
  <c r="G34" i="9"/>
  <c r="F34" i="9"/>
  <c r="E34" i="9"/>
  <c r="B34" i="9" s="1"/>
  <c r="H33" i="9"/>
  <c r="G33" i="9"/>
  <c r="F33" i="9"/>
  <c r="E33" i="9"/>
  <c r="H32" i="9"/>
  <c r="G32" i="9"/>
  <c r="E32" i="9" s="1"/>
  <c r="F32" i="9"/>
  <c r="H31" i="9"/>
  <c r="G31" i="9"/>
  <c r="F31" i="9"/>
  <c r="H30" i="9"/>
  <c r="E30" i="9" s="1"/>
  <c r="B30" i="9" s="1"/>
  <c r="G30" i="9"/>
  <c r="F30" i="9"/>
  <c r="H29" i="9"/>
  <c r="G29" i="9"/>
  <c r="F29" i="9"/>
  <c r="E29" i="9"/>
  <c r="H28" i="9"/>
  <c r="G28" i="9"/>
  <c r="F28" i="9"/>
  <c r="H27" i="9"/>
  <c r="G27" i="9"/>
  <c r="F27" i="9"/>
  <c r="H26" i="9"/>
  <c r="G26" i="9"/>
  <c r="F26" i="9"/>
  <c r="E26" i="9"/>
  <c r="B26" i="9" s="1"/>
  <c r="H25" i="9"/>
  <c r="G25" i="9"/>
  <c r="F25" i="9"/>
  <c r="E25" i="9"/>
  <c r="F24" i="9"/>
  <c r="F4" i="9"/>
  <c r="O3" i="9"/>
  <c r="G296" i="9" s="1"/>
  <c r="E296" i="9" s="1"/>
  <c r="I3" i="9"/>
  <c r="H3" i="9"/>
  <c r="G3" i="9"/>
  <c r="D104" i="8"/>
  <c r="C1681" i="1" s="1"/>
  <c r="D97" i="8"/>
  <c r="D92" i="8"/>
  <c r="C1669" i="1" s="1"/>
  <c r="D87" i="8"/>
  <c r="D82" i="8"/>
  <c r="D77" i="8"/>
  <c r="D72" i="8"/>
  <c r="D67" i="8"/>
  <c r="D62" i="8"/>
  <c r="D57" i="8"/>
  <c r="D51" i="8" s="1"/>
  <c r="C1628" i="1" s="1"/>
  <c r="H1628" i="1" s="1"/>
  <c r="D52" i="8"/>
  <c r="D46" i="8"/>
  <c r="D37" i="8"/>
  <c r="C1614" i="1" s="1"/>
  <c r="D27" i="8"/>
  <c r="D25" i="8" s="1"/>
  <c r="C1602" i="1" s="1"/>
  <c r="H1602" i="1" s="1"/>
  <c r="D18" i="8"/>
  <c r="D8" i="8"/>
  <c r="D6" i="8" s="1"/>
  <c r="C1583" i="1" s="1"/>
  <c r="E44" i="7"/>
  <c r="D44" i="7"/>
  <c r="E39" i="7"/>
  <c r="D39" i="7"/>
  <c r="D38" i="7" s="1"/>
  <c r="E38" i="7"/>
  <c r="E30" i="7"/>
  <c r="D30" i="7"/>
  <c r="E23" i="7"/>
  <c r="E22" i="7" s="1"/>
  <c r="D23" i="7"/>
  <c r="D22" i="7"/>
  <c r="E14" i="7"/>
  <c r="D1547" i="1" s="1"/>
  <c r="H1547" i="1" s="1"/>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1485" i="1" s="1"/>
  <c r="H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F603" i="4" s="1"/>
  <c r="D603" i="4"/>
  <c r="F602" i="4"/>
  <c r="F601" i="4"/>
  <c r="F600" i="4"/>
  <c r="F599" i="4"/>
  <c r="E598" i="4"/>
  <c r="D598" i="4"/>
  <c r="F596" i="4"/>
  <c r="F595" i="4"/>
  <c r="E594" i="4"/>
  <c r="D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69"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E522" i="4" s="1"/>
  <c r="D516" i="1"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E466" i="4" s="1"/>
  <c r="D460" i="1"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28" i="4"/>
  <c r="E428" i="4"/>
  <c r="D428" i="4"/>
  <c r="E427" i="4"/>
  <c r="D422" i="1" s="1"/>
  <c r="G422" i="1" s="1"/>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5" i="1" s="1"/>
  <c r="H265" i="1" s="1"/>
  <c r="D269" i="4"/>
  <c r="F268" i="4"/>
  <c r="F267" i="4"/>
  <c r="F266" i="4"/>
  <c r="F265" i="4"/>
  <c r="F264" i="4"/>
  <c r="E263" i="4"/>
  <c r="D263" i="4"/>
  <c r="F261" i="4"/>
  <c r="F260" i="4"/>
  <c r="F259" i="4"/>
  <c r="F258" i="4"/>
  <c r="F257" i="4"/>
  <c r="E257" i="4"/>
  <c r="D257" i="4"/>
  <c r="F256" i="4"/>
  <c r="F255" i="4"/>
  <c r="F254" i="4"/>
  <c r="E254" i="4"/>
  <c r="D254" i="4"/>
  <c r="F253" i="4"/>
  <c r="F252" i="4"/>
  <c r="F251" i="4"/>
  <c r="E250" i="4"/>
  <c r="D246" i="1" s="1"/>
  <c r="D250" i="4"/>
  <c r="F249" i="4"/>
  <c r="F248" i="4"/>
  <c r="F247" i="4"/>
  <c r="E246" i="4"/>
  <c r="D242" i="1" s="1"/>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22" i="4"/>
  <c r="D221" i="4"/>
  <c r="F220" i="4"/>
  <c r="F219" i="4"/>
  <c r="F218" i="4"/>
  <c r="F217" i="4"/>
  <c r="E216" i="4"/>
  <c r="D212" i="1" s="1"/>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F141" i="4" s="1"/>
  <c r="D141"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D116" i="1" s="1"/>
  <c r="D120" i="4"/>
  <c r="F119" i="4"/>
  <c r="F118" i="4"/>
  <c r="F117" i="4"/>
  <c r="F116" i="4"/>
  <c r="F115" i="4"/>
  <c r="F114" i="4"/>
  <c r="F113" i="4"/>
  <c r="E112" i="4"/>
  <c r="D108" i="1" s="1"/>
  <c r="D112" i="4"/>
  <c r="F111" i="4"/>
  <c r="F110" i="4"/>
  <c r="F109" i="4"/>
  <c r="F108" i="4"/>
  <c r="E107" i="4"/>
  <c r="F107" i="4" s="1"/>
  <c r="D107" i="4"/>
  <c r="F105" i="4"/>
  <c r="F104" i="4"/>
  <c r="F103" i="4"/>
  <c r="F102" i="4"/>
  <c r="F101" i="4"/>
  <c r="F100" i="4"/>
  <c r="F99"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0" i="1" s="1"/>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D4" i="1" s="1"/>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c r="L3" i="9" s="1"/>
  <c r="H1686" i="1"/>
  <c r="C1686" i="1"/>
  <c r="G1686" i="1" s="1"/>
  <c r="C1685" i="1"/>
  <c r="C1684" i="1"/>
  <c r="H1684" i="1" s="1"/>
  <c r="C1683" i="1"/>
  <c r="G1683" i="1" s="1"/>
  <c r="H1682" i="1"/>
  <c r="G1682" i="1"/>
  <c r="C1682" i="1"/>
  <c r="C1680" i="1"/>
  <c r="H1680" i="1" s="1"/>
  <c r="H1679" i="1"/>
  <c r="C1679" i="1"/>
  <c r="G1679" i="1" s="1"/>
  <c r="H1678" i="1"/>
  <c r="G1678" i="1"/>
  <c r="C1678" i="1"/>
  <c r="C1677" i="1"/>
  <c r="C1676" i="1"/>
  <c r="H1676" i="1" s="1"/>
  <c r="H1675" i="1"/>
  <c r="C1675" i="1"/>
  <c r="G1675" i="1" s="1"/>
  <c r="H1674" i="1"/>
  <c r="G1674" i="1"/>
  <c r="C1674" i="1"/>
  <c r="C1673" i="1"/>
  <c r="C1672" i="1"/>
  <c r="H1672" i="1" s="1"/>
  <c r="H1671" i="1"/>
  <c r="C1671" i="1"/>
  <c r="G1671" i="1" s="1"/>
  <c r="H1670" i="1"/>
  <c r="G1670" i="1"/>
  <c r="C1670" i="1"/>
  <c r="C1668" i="1"/>
  <c r="H1668" i="1" s="1"/>
  <c r="H1667" i="1"/>
  <c r="C1667" i="1"/>
  <c r="G1667" i="1" s="1"/>
  <c r="H1666" i="1"/>
  <c r="G1666" i="1"/>
  <c r="C1666" i="1"/>
  <c r="C1665" i="1"/>
  <c r="C1664" i="1"/>
  <c r="H1664" i="1" s="1"/>
  <c r="H1663" i="1"/>
  <c r="C1663" i="1"/>
  <c r="G1663" i="1" s="1"/>
  <c r="H1662" i="1"/>
  <c r="G1662" i="1"/>
  <c r="C1662" i="1"/>
  <c r="C1661" i="1"/>
  <c r="C1660" i="1"/>
  <c r="H1660" i="1" s="1"/>
  <c r="H1659" i="1"/>
  <c r="C1659" i="1"/>
  <c r="G1659" i="1" s="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C1648" i="1"/>
  <c r="H1648" i="1" s="1"/>
  <c r="H1647" i="1"/>
  <c r="C1647" i="1"/>
  <c r="G1647" i="1" s="1"/>
  <c r="H1646" i="1"/>
  <c r="G1646" i="1"/>
  <c r="C1646" i="1"/>
  <c r="C1645" i="1"/>
  <c r="C1644" i="1"/>
  <c r="H1644" i="1" s="1"/>
  <c r="H1643" i="1"/>
  <c r="C1643" i="1"/>
  <c r="G1643" i="1" s="1"/>
  <c r="H1642" i="1"/>
  <c r="G1642" i="1"/>
  <c r="C1642" i="1"/>
  <c r="C1641" i="1"/>
  <c r="C1640" i="1"/>
  <c r="H1640" i="1" s="1"/>
  <c r="H1639" i="1"/>
  <c r="C1639" i="1"/>
  <c r="G1639" i="1" s="1"/>
  <c r="H1638" i="1"/>
  <c r="G1638" i="1"/>
  <c r="C1638" i="1"/>
  <c r="C1637" i="1"/>
  <c r="C1636" i="1"/>
  <c r="H1636" i="1" s="1"/>
  <c r="C1635" i="1"/>
  <c r="G1635" i="1" s="1"/>
  <c r="C1633" i="1"/>
  <c r="C1632" i="1"/>
  <c r="H1632" i="1" s="1"/>
  <c r="H1631" i="1"/>
  <c r="C1631" i="1"/>
  <c r="G1631" i="1" s="1"/>
  <c r="H1630" i="1"/>
  <c r="G1630" i="1"/>
  <c r="C1630" i="1"/>
  <c r="C1629" i="1"/>
  <c r="H1627" i="1"/>
  <c r="C1627" i="1"/>
  <c r="G1627" i="1" s="1"/>
  <c r="H1626" i="1"/>
  <c r="G1626" i="1"/>
  <c r="C1626" i="1"/>
  <c r="C1625" i="1"/>
  <c r="C1624" i="1"/>
  <c r="H1624" i="1" s="1"/>
  <c r="H1623" i="1"/>
  <c r="C1623" i="1"/>
  <c r="G1623" i="1" s="1"/>
  <c r="C1620" i="1"/>
  <c r="H1620" i="1" s="1"/>
  <c r="H1619" i="1"/>
  <c r="C1619" i="1"/>
  <c r="G1619" i="1" s="1"/>
  <c r="H1618" i="1"/>
  <c r="C1618" i="1"/>
  <c r="G1618" i="1" s="1"/>
  <c r="C1617" i="1"/>
  <c r="C1616" i="1"/>
  <c r="H1616" i="1" s="1"/>
  <c r="H1615" i="1"/>
  <c r="C1615" i="1"/>
  <c r="G1615" i="1" s="1"/>
  <c r="C1613" i="1"/>
  <c r="C1612" i="1"/>
  <c r="H1612" i="1" s="1"/>
  <c r="H1611" i="1"/>
  <c r="C1611" i="1"/>
  <c r="G1611" i="1" s="1"/>
  <c r="C1610" i="1"/>
  <c r="G1610" i="1" s="1"/>
  <c r="C1609" i="1"/>
  <c r="C1608" i="1"/>
  <c r="H1608" i="1" s="1"/>
  <c r="H1607" i="1"/>
  <c r="C1607" i="1"/>
  <c r="G1607" i="1" s="1"/>
  <c r="C1606" i="1"/>
  <c r="G1606" i="1" s="1"/>
  <c r="C1605" i="1"/>
  <c r="C1603" i="1"/>
  <c r="G1603" i="1" s="1"/>
  <c r="C1601" i="1"/>
  <c r="C1600" i="1"/>
  <c r="H1600" i="1" s="1"/>
  <c r="H1599" i="1"/>
  <c r="C1599" i="1"/>
  <c r="G1599" i="1" s="1"/>
  <c r="H1598" i="1"/>
  <c r="G1598" i="1"/>
  <c r="C1598" i="1"/>
  <c r="C1597" i="1"/>
  <c r="C1596" i="1"/>
  <c r="H1596" i="1" s="1"/>
  <c r="H1595" i="1"/>
  <c r="C1595" i="1"/>
  <c r="G1595" i="1" s="1"/>
  <c r="H1594" i="1"/>
  <c r="G1594" i="1"/>
  <c r="C1594" i="1"/>
  <c r="C1593" i="1"/>
  <c r="C1592" i="1"/>
  <c r="H1592" i="1" s="1"/>
  <c r="H1591" i="1"/>
  <c r="C1591" i="1"/>
  <c r="G1591" i="1" s="1"/>
  <c r="C1590" i="1"/>
  <c r="G1590" i="1" s="1"/>
  <c r="C1589" i="1"/>
  <c r="C1588" i="1"/>
  <c r="H1588" i="1" s="1"/>
  <c r="C1587" i="1"/>
  <c r="G1587" i="1" s="1"/>
  <c r="H1586" i="1"/>
  <c r="G1586" i="1"/>
  <c r="C1586" i="1"/>
  <c r="C1584" i="1"/>
  <c r="H1584" i="1" s="1"/>
  <c r="H1582" i="1"/>
  <c r="G1582" i="1"/>
  <c r="C1582" i="1"/>
  <c r="H1581" i="1"/>
  <c r="D1581" i="1"/>
  <c r="C1581" i="1"/>
  <c r="G1581" i="1" s="1"/>
  <c r="I1581" i="1" s="1"/>
  <c r="J1580" i="1"/>
  <c r="D1580" i="1"/>
  <c r="C1580" i="1"/>
  <c r="H1579" i="1"/>
  <c r="D1579" i="1"/>
  <c r="C1579" i="1"/>
  <c r="G1579" i="1" s="1"/>
  <c r="J1578" i="1"/>
  <c r="D1578" i="1"/>
  <c r="C1578" i="1"/>
  <c r="D1577" i="1"/>
  <c r="C1577" i="1"/>
  <c r="H1576" i="1"/>
  <c r="D1576" i="1"/>
  <c r="C1576" i="1"/>
  <c r="G1576" i="1" s="1"/>
  <c r="J1575" i="1"/>
  <c r="D1575" i="1"/>
  <c r="C1575" i="1"/>
  <c r="H1574" i="1"/>
  <c r="D1574" i="1"/>
  <c r="C1574" i="1"/>
  <c r="G1574" i="1" s="1"/>
  <c r="I1574" i="1" s="1"/>
  <c r="J1573" i="1"/>
  <c r="D1573" i="1"/>
  <c r="C1573" i="1"/>
  <c r="D1572" i="1"/>
  <c r="C1572" i="1"/>
  <c r="D1571" i="1"/>
  <c r="C1571" i="1"/>
  <c r="H1570" i="1"/>
  <c r="D1570" i="1"/>
  <c r="C1570" i="1"/>
  <c r="G1570" i="1" s="1"/>
  <c r="J1569" i="1"/>
  <c r="D1569" i="1"/>
  <c r="C1569" i="1"/>
  <c r="H1568" i="1"/>
  <c r="D1568" i="1"/>
  <c r="C1568" i="1"/>
  <c r="G1568" i="1" s="1"/>
  <c r="I1568" i="1" s="1"/>
  <c r="J1567" i="1"/>
  <c r="D1567" i="1"/>
  <c r="C1567" i="1"/>
  <c r="H1566" i="1"/>
  <c r="D1566" i="1"/>
  <c r="C1566" i="1"/>
  <c r="G1566" i="1" s="1"/>
  <c r="J1565" i="1"/>
  <c r="D1565" i="1"/>
  <c r="C1565" i="1"/>
  <c r="H1564" i="1"/>
  <c r="D1564" i="1"/>
  <c r="C1564" i="1"/>
  <c r="G1564" i="1" s="1"/>
  <c r="I1564" i="1" s="1"/>
  <c r="H1563" i="1"/>
  <c r="D1563" i="1"/>
  <c r="C1563" i="1"/>
  <c r="G1563" i="1" s="1"/>
  <c r="D1562" i="1"/>
  <c r="C1562" i="1"/>
  <c r="H1561" i="1"/>
  <c r="D1561" i="1"/>
  <c r="C1561" i="1"/>
  <c r="G1561" i="1" s="1"/>
  <c r="I1561" i="1" s="1"/>
  <c r="D1560" i="1"/>
  <c r="C1560" i="1"/>
  <c r="H1559" i="1"/>
  <c r="D1559" i="1"/>
  <c r="C1559" i="1"/>
  <c r="G1559" i="1" s="1"/>
  <c r="D1558" i="1"/>
  <c r="C1558" i="1"/>
  <c r="H1557" i="1"/>
  <c r="D1557" i="1"/>
  <c r="C1557" i="1"/>
  <c r="G1557" i="1" s="1"/>
  <c r="I1557" i="1" s="1"/>
  <c r="H1556" i="1"/>
  <c r="D1556" i="1"/>
  <c r="C1556" i="1"/>
  <c r="G1556" i="1" s="1"/>
  <c r="H1555" i="1"/>
  <c r="D1555" i="1"/>
  <c r="C1555" i="1"/>
  <c r="G1555" i="1" s="1"/>
  <c r="D1554" i="1"/>
  <c r="C1554" i="1"/>
  <c r="H1553" i="1"/>
  <c r="D1553" i="1"/>
  <c r="C1553" i="1"/>
  <c r="G1553" i="1" s="1"/>
  <c r="I1553" i="1" s="1"/>
  <c r="D1552" i="1"/>
  <c r="C1552" i="1"/>
  <c r="H1551" i="1"/>
  <c r="D1551" i="1"/>
  <c r="C1551" i="1"/>
  <c r="G1551" i="1" s="1"/>
  <c r="D1550" i="1"/>
  <c r="C1550" i="1"/>
  <c r="H1549" i="1"/>
  <c r="D1549" i="1"/>
  <c r="C1549" i="1"/>
  <c r="G1549" i="1" s="1"/>
  <c r="I1549" i="1" s="1"/>
  <c r="D1548" i="1"/>
  <c r="C1548" i="1"/>
  <c r="G1547" i="1"/>
  <c r="C1547" i="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G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G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D848" i="1"/>
  <c r="H848" i="1" s="1"/>
  <c r="C848" i="1"/>
  <c r="D847" i="1"/>
  <c r="H847" i="1" s="1"/>
  <c r="C847" i="1"/>
  <c r="D846" i="1"/>
  <c r="H846" i="1" s="1"/>
  <c r="C846" i="1"/>
  <c r="D845" i="1"/>
  <c r="H845" i="1" s="1"/>
  <c r="C845" i="1"/>
  <c r="D844" i="1"/>
  <c r="H844" i="1" s="1"/>
  <c r="C844" i="1"/>
  <c r="H843" i="1"/>
  <c r="G843" i="1"/>
  <c r="D843" i="1"/>
  <c r="C843" i="1"/>
  <c r="H842" i="1"/>
  <c r="G842" i="1"/>
  <c r="D842" i="1"/>
  <c r="C842" i="1"/>
  <c r="H841" i="1"/>
  <c r="G841" i="1"/>
  <c r="D841" i="1"/>
  <c r="C841" i="1"/>
  <c r="H840" i="1"/>
  <c r="G840" i="1"/>
  <c r="D840" i="1"/>
  <c r="C840" i="1"/>
  <c r="G839"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G773" i="1"/>
  <c r="D773" i="1"/>
  <c r="H773" i="1" s="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D732" i="1"/>
  <c r="H732" i="1" s="1"/>
  <c r="C732" i="1"/>
  <c r="H731" i="1"/>
  <c r="G731" i="1"/>
  <c r="D731" i="1"/>
  <c r="C731" i="1"/>
  <c r="H730" i="1"/>
  <c r="G730" i="1"/>
  <c r="D730" i="1"/>
  <c r="C730" i="1"/>
  <c r="G729"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D653" i="1"/>
  <c r="C653" i="1"/>
  <c r="H653" i="1" s="1"/>
  <c r="D652" i="1"/>
  <c r="C652" i="1"/>
  <c r="D651" i="1"/>
  <c r="C651" i="1"/>
  <c r="H651" i="1" s="1"/>
  <c r="D650" i="1"/>
  <c r="C650" i="1"/>
  <c r="C649" i="1"/>
  <c r="D648" i="1"/>
  <c r="C648" i="1"/>
  <c r="D647" i="1"/>
  <c r="C647" i="1"/>
  <c r="H647" i="1" s="1"/>
  <c r="D646" i="1"/>
  <c r="C646" i="1"/>
  <c r="D645" i="1"/>
  <c r="C645" i="1"/>
  <c r="H645" i="1" s="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C588" i="1"/>
  <c r="H587" i="1"/>
  <c r="G587" i="1"/>
  <c r="D587" i="1"/>
  <c r="C587" i="1"/>
  <c r="H586" i="1"/>
  <c r="G586" i="1"/>
  <c r="D586" i="1"/>
  <c r="C586" i="1"/>
  <c r="H585" i="1"/>
  <c r="G585" i="1"/>
  <c r="D585" i="1"/>
  <c r="C585" i="1"/>
  <c r="D584" i="1"/>
  <c r="H584" i="1" s="1"/>
  <c r="C584" i="1"/>
  <c r="D583" i="1"/>
  <c r="G583" i="1" s="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D572" i="1"/>
  <c r="H571" i="1"/>
  <c r="G571" i="1"/>
  <c r="D571" i="1"/>
  <c r="C571" i="1"/>
  <c r="H570" i="1"/>
  <c r="G570" i="1"/>
  <c r="D570" i="1"/>
  <c r="C570"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D520" i="1"/>
  <c r="H519" i="1"/>
  <c r="G519" i="1"/>
  <c r="D519" i="1"/>
  <c r="C519" i="1"/>
  <c r="H518" i="1"/>
  <c r="G518" i="1"/>
  <c r="D518" i="1"/>
  <c r="C518"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D421" i="1"/>
  <c r="G421" i="1" s="1"/>
  <c r="C421" i="1"/>
  <c r="H416" i="1"/>
  <c r="G416" i="1"/>
  <c r="D416" i="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D373" i="1"/>
  <c r="G373" i="1" s="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D301" i="1"/>
  <c r="H301" i="1" s="1"/>
  <c r="C301" i="1"/>
  <c r="D300" i="1"/>
  <c r="H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D286" i="1"/>
  <c r="G286" i="1" s="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D270" i="1"/>
  <c r="G270" i="1" s="1"/>
  <c r="C270" i="1"/>
  <c r="H268" i="1"/>
  <c r="G268" i="1"/>
  <c r="D268" i="1"/>
  <c r="C268" i="1"/>
  <c r="G267" i="1"/>
  <c r="D267" i="1"/>
  <c r="H267" i="1" s="1"/>
  <c r="C267"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C246" i="1"/>
  <c r="H245" i="1"/>
  <c r="G245" i="1"/>
  <c r="D245" i="1"/>
  <c r="C245" i="1"/>
  <c r="H244" i="1"/>
  <c r="D244" i="1"/>
  <c r="G244" i="1" s="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G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G195" i="1"/>
  <c r="D195" i="1"/>
  <c r="H195" i="1" s="1"/>
  <c r="C195" i="1"/>
  <c r="H194" i="1"/>
  <c r="D194" i="1"/>
  <c r="G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G180" i="1"/>
  <c r="D180" i="1"/>
  <c r="C180" i="1"/>
  <c r="H179" i="1"/>
  <c r="G179" i="1"/>
  <c r="D179" i="1"/>
  <c r="C179" i="1"/>
  <c r="H178" i="1"/>
  <c r="G178" i="1"/>
  <c r="D178" i="1"/>
  <c r="C178" i="1"/>
  <c r="D177" i="1"/>
  <c r="H177" i="1" s="1"/>
  <c r="C177" i="1"/>
  <c r="D176" i="1"/>
  <c r="H176" i="1" s="1"/>
  <c r="C176" i="1"/>
  <c r="D175" i="1"/>
  <c r="H175" i="1" s="1"/>
  <c r="C175" i="1"/>
  <c r="C174" i="1"/>
  <c r="H173" i="1"/>
  <c r="D173" i="1"/>
  <c r="G173" i="1" s="1"/>
  <c r="C173" i="1"/>
  <c r="H172" i="1"/>
  <c r="G172" i="1"/>
  <c r="D172" i="1"/>
  <c r="C172" i="1"/>
  <c r="H171" i="1"/>
  <c r="D171" i="1"/>
  <c r="G171" i="1" s="1"/>
  <c r="C171" i="1"/>
  <c r="H170" i="1"/>
  <c r="D170" i="1"/>
  <c r="G170" i="1" s="1"/>
  <c r="C170" i="1"/>
  <c r="D169" i="1"/>
  <c r="H169" i="1" s="1"/>
  <c r="C169" i="1"/>
  <c r="H168" i="1"/>
  <c r="D168" i="1"/>
  <c r="G168" i="1" s="1"/>
  <c r="C168" i="1"/>
  <c r="D167" i="1"/>
  <c r="H167" i="1" s="1"/>
  <c r="C167" i="1"/>
  <c r="C166" i="1"/>
  <c r="D165" i="1"/>
  <c r="H165" i="1" s="1"/>
  <c r="C165" i="1"/>
  <c r="H164" i="1"/>
  <c r="D164" i="1"/>
  <c r="G164" i="1" s="1"/>
  <c r="C164" i="1"/>
  <c r="D163" i="1"/>
  <c r="H163" i="1" s="1"/>
  <c r="C163" i="1"/>
  <c r="H162" i="1"/>
  <c r="D162" i="1"/>
  <c r="G162" i="1" s="1"/>
  <c r="C162" i="1"/>
  <c r="C161" i="1"/>
  <c r="H159" i="1"/>
  <c r="G159" i="1"/>
  <c r="D159" i="1"/>
  <c r="C159" i="1"/>
  <c r="D158" i="1"/>
  <c r="H158" i="1" s="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C150" i="1"/>
  <c r="H147" i="1"/>
  <c r="G147" i="1"/>
  <c r="D147" i="1"/>
  <c r="C147"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D121" i="1"/>
  <c r="H120" i="1"/>
  <c r="G120" i="1"/>
  <c r="D120" i="1"/>
  <c r="C120" i="1"/>
  <c r="H119" i="1"/>
  <c r="G119" i="1"/>
  <c r="D119" i="1"/>
  <c r="C119" i="1"/>
  <c r="D118" i="1"/>
  <c r="H118" i="1" s="1"/>
  <c r="C118" i="1"/>
  <c r="H117" i="1"/>
  <c r="D117" i="1"/>
  <c r="G117" i="1" s="1"/>
  <c r="C117" i="1"/>
  <c r="C116" i="1"/>
  <c r="H115" i="1"/>
  <c r="G115" i="1"/>
  <c r="D115" i="1"/>
  <c r="C115" i="1"/>
  <c r="H114" i="1"/>
  <c r="G114" i="1"/>
  <c r="D114" i="1"/>
  <c r="C114" i="1"/>
  <c r="H113" i="1"/>
  <c r="D113" i="1"/>
  <c r="G113" i="1" s="1"/>
  <c r="C113" i="1"/>
  <c r="H112" i="1"/>
  <c r="G112" i="1"/>
  <c r="D112" i="1"/>
  <c r="C112" i="1"/>
  <c r="H111" i="1"/>
  <c r="G111" i="1"/>
  <c r="D111" i="1"/>
  <c r="C111" i="1"/>
  <c r="G110" i="1"/>
  <c r="D110" i="1"/>
  <c r="H110" i="1" s="1"/>
  <c r="C110" i="1"/>
  <c r="H109" i="1"/>
  <c r="G109" i="1"/>
  <c r="D109" i="1"/>
  <c r="C109" i="1"/>
  <c r="H107" i="1"/>
  <c r="G107" i="1"/>
  <c r="D107" i="1"/>
  <c r="C107" i="1"/>
  <c r="D106" i="1"/>
  <c r="H106" i="1" s="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D89" i="1"/>
  <c r="H89" i="1" s="1"/>
  <c r="C89" i="1"/>
  <c r="D88" i="1"/>
  <c r="H88" i="1" s="1"/>
  <c r="C88" i="1"/>
  <c r="D87" i="1"/>
  <c r="G87" i="1" s="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D61" i="1"/>
  <c r="G61" i="1" s="1"/>
  <c r="C61" i="1"/>
  <c r="C60" i="1"/>
  <c r="H59" i="1"/>
  <c r="G59" i="1"/>
  <c r="D59" i="1"/>
  <c r="C59" i="1"/>
  <c r="H58" i="1"/>
  <c r="G58" i="1"/>
  <c r="D58" i="1"/>
  <c r="C58" i="1"/>
  <c r="H57" i="1"/>
  <c r="G57" i="1"/>
  <c r="D57" i="1"/>
  <c r="C57" i="1"/>
  <c r="H56" i="1"/>
  <c r="G56" i="1"/>
  <c r="D56" i="1"/>
  <c r="C56" i="1"/>
  <c r="H55" i="1"/>
  <c r="D55" i="1"/>
  <c r="G55" i="1" s="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C25" i="1"/>
  <c r="H24" i="1"/>
  <c r="G24" i="1"/>
  <c r="D24" i="1"/>
  <c r="C24" i="1"/>
  <c r="D23" i="1"/>
  <c r="H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D7" i="1"/>
  <c r="H7" i="1" s="1"/>
  <c r="C7" i="1"/>
  <c r="D6" i="1"/>
  <c r="H6" i="1" s="1"/>
  <c r="C6" i="1"/>
  <c r="H5" i="1"/>
  <c r="D5" i="1"/>
  <c r="G5" i="1" s="1"/>
  <c r="C5" i="1"/>
  <c r="C4" i="1"/>
  <c r="H1683" i="1" l="1"/>
  <c r="C1634" i="1"/>
  <c r="H1635" i="1"/>
  <c r="H1614" i="1"/>
  <c r="G1614" i="1"/>
  <c r="H1610" i="1"/>
  <c r="H1606" i="1"/>
  <c r="C1604" i="1"/>
  <c r="H1604" i="1" s="1"/>
  <c r="H1603" i="1"/>
  <c r="G1602" i="1"/>
  <c r="H1590" i="1"/>
  <c r="H1587" i="1"/>
  <c r="G1583" i="1"/>
  <c r="H1583" i="1"/>
  <c r="C1585" i="1"/>
  <c r="H1585" i="1" s="1"/>
  <c r="E648" i="4"/>
  <c r="D642" i="1" s="1"/>
  <c r="H421" i="1"/>
  <c r="E647" i="4"/>
  <c r="D641" i="1" s="1"/>
  <c r="G850" i="1"/>
  <c r="E84" i="9"/>
  <c r="G848" i="1"/>
  <c r="G847" i="1"/>
  <c r="G846" i="1"/>
  <c r="G845" i="1"/>
  <c r="G844" i="1"/>
  <c r="E64" i="9"/>
  <c r="G735" i="1"/>
  <c r="G732" i="1"/>
  <c r="G727" i="1"/>
  <c r="G719" i="1"/>
  <c r="F236" i="9"/>
  <c r="H654" i="1"/>
  <c r="H652" i="1"/>
  <c r="H650" i="1"/>
  <c r="H648" i="1"/>
  <c r="F656" i="4"/>
  <c r="H649" i="1"/>
  <c r="H646" i="1"/>
  <c r="G636" i="1"/>
  <c r="G597" i="1"/>
  <c r="G598" i="1"/>
  <c r="G584" i="1"/>
  <c r="H583" i="1"/>
  <c r="H422" i="1"/>
  <c r="G381" i="1"/>
  <c r="G374" i="1"/>
  <c r="E373" i="4"/>
  <c r="D368" i="1" s="1"/>
  <c r="F379" i="4"/>
  <c r="D369" i="1"/>
  <c r="G317" i="1"/>
  <c r="G318" i="1"/>
  <c r="F322" i="4"/>
  <c r="G301" i="1"/>
  <c r="G300" i="1"/>
  <c r="G285" i="1"/>
  <c r="H285" i="1"/>
  <c r="E273" i="4"/>
  <c r="D269" i="1" s="1"/>
  <c r="G265" i="1"/>
  <c r="G266" i="1"/>
  <c r="H246" i="1"/>
  <c r="G246" i="1"/>
  <c r="G247" i="1"/>
  <c r="F250" i="4"/>
  <c r="H242" i="1"/>
  <c r="G242" i="1"/>
  <c r="F246" i="4"/>
  <c r="G233" i="1"/>
  <c r="H234" i="1"/>
  <c r="E230" i="4"/>
  <c r="D226" i="1" s="1"/>
  <c r="H212" i="1"/>
  <c r="G212" i="1"/>
  <c r="F216" i="4"/>
  <c r="G204" i="1"/>
  <c r="G207" i="1"/>
  <c r="G197" i="1"/>
  <c r="F244" i="9"/>
  <c r="G192" i="1"/>
  <c r="F242" i="9"/>
  <c r="B242" i="9" s="1"/>
  <c r="D190" i="1"/>
  <c r="F238" i="9"/>
  <c r="B238" i="9" s="1"/>
  <c r="G177" i="1"/>
  <c r="G176" i="1"/>
  <c r="D174" i="1"/>
  <c r="G175" i="1"/>
  <c r="G169" i="1"/>
  <c r="G166" i="1"/>
  <c r="G167" i="1"/>
  <c r="G165" i="1"/>
  <c r="G163" i="1"/>
  <c r="D161" i="1"/>
  <c r="H156" i="1"/>
  <c r="G156" i="1"/>
  <c r="G158" i="1"/>
  <c r="F160" i="4"/>
  <c r="H150" i="1"/>
  <c r="G150" i="1"/>
  <c r="E153" i="4"/>
  <c r="D149" i="1" s="1"/>
  <c r="G137" i="1"/>
  <c r="H146" i="1"/>
  <c r="G118" i="1"/>
  <c r="G116" i="1"/>
  <c r="H116" i="1"/>
  <c r="F120" i="4"/>
  <c r="G106" i="1"/>
  <c r="G103" i="1"/>
  <c r="G105" i="1"/>
  <c r="G89" i="1"/>
  <c r="F232" i="9"/>
  <c r="G88" i="1"/>
  <c r="H87" i="1"/>
  <c r="F91" i="4"/>
  <c r="D79" i="1"/>
  <c r="G60" i="1"/>
  <c r="H60" i="1"/>
  <c r="E49" i="4"/>
  <c r="D45" i="1" s="1"/>
  <c r="F64" i="4"/>
  <c r="F58" i="4"/>
  <c r="G25" i="1"/>
  <c r="H25" i="1"/>
  <c r="F29" i="4"/>
  <c r="G23" i="1"/>
  <c r="E28" i="9"/>
  <c r="H19" i="1"/>
  <c r="G19" i="1"/>
  <c r="G7" i="1"/>
  <c r="G6" i="1"/>
  <c r="G4" i="1"/>
  <c r="H4" i="1"/>
  <c r="E312" i="9"/>
  <c r="B312" i="9" s="1"/>
  <c r="E322" i="9"/>
  <c r="B322" i="9" s="1"/>
  <c r="E326" i="9"/>
  <c r="B326" i="9" s="1"/>
  <c r="G588" i="1"/>
  <c r="H588" i="1"/>
  <c r="G569" i="1"/>
  <c r="H569" i="1"/>
  <c r="H1546" i="1"/>
  <c r="G1546" i="1"/>
  <c r="I1546" i="1" s="1"/>
  <c r="J1546" i="1"/>
  <c r="H1550" i="1"/>
  <c r="G1550" i="1"/>
  <c r="H1554" i="1"/>
  <c r="G1554" i="1"/>
  <c r="I1554" i="1" s="1"/>
  <c r="H1558" i="1"/>
  <c r="G1558" i="1"/>
  <c r="H1562" i="1"/>
  <c r="G1562" i="1"/>
  <c r="I1562" i="1" s="1"/>
  <c r="H1593" i="1"/>
  <c r="G1593" i="1"/>
  <c r="H1609" i="1"/>
  <c r="G1609" i="1"/>
  <c r="H1633" i="1"/>
  <c r="G1633" i="1"/>
  <c r="H1649" i="1"/>
  <c r="G1649" i="1"/>
  <c r="H1665" i="1"/>
  <c r="G1665" i="1"/>
  <c r="H1681" i="1"/>
  <c r="G1681" i="1"/>
  <c r="F50" i="4"/>
  <c r="D49" i="4"/>
  <c r="F98" i="4"/>
  <c r="D82" i="4"/>
  <c r="F112" i="4"/>
  <c r="D106" i="4"/>
  <c r="E308" i="4"/>
  <c r="E361" i="4"/>
  <c r="F362" i="4"/>
  <c r="F526" i="4"/>
  <c r="D522" i="4"/>
  <c r="E70" i="5"/>
  <c r="D1076" i="1"/>
  <c r="D296" i="5"/>
  <c r="F297" i="5"/>
  <c r="C1301" i="1"/>
  <c r="D1401" i="1"/>
  <c r="I26" i="3"/>
  <c r="E5" i="7"/>
  <c r="D1539" i="1"/>
  <c r="C46" i="1"/>
  <c r="C94" i="1"/>
  <c r="C108" i="1"/>
  <c r="C130" i="1"/>
  <c r="C520" i="1"/>
  <c r="C523" i="1"/>
  <c r="C572" i="1"/>
  <c r="C575" i="1"/>
  <c r="H1544" i="1"/>
  <c r="G1544" i="1"/>
  <c r="I1544" i="1" s="1"/>
  <c r="J1544" i="1"/>
  <c r="J1550" i="1"/>
  <c r="J1554" i="1"/>
  <c r="J1558" i="1"/>
  <c r="J1562" i="1"/>
  <c r="H1565" i="1"/>
  <c r="G1565" i="1"/>
  <c r="I1565" i="1" s="1"/>
  <c r="H1569" i="1"/>
  <c r="G1569" i="1"/>
  <c r="H1572" i="1"/>
  <c r="G1572" i="1"/>
  <c r="H1575" i="1"/>
  <c r="G1575" i="1"/>
  <c r="H1578" i="1"/>
  <c r="G1578" i="1"/>
  <c r="I1578" i="1" s="1"/>
  <c r="H1589" i="1"/>
  <c r="G1589" i="1"/>
  <c r="H1605" i="1"/>
  <c r="G1605" i="1"/>
  <c r="H1629" i="1"/>
  <c r="G1629" i="1"/>
  <c r="H1645" i="1"/>
  <c r="G1645" i="1"/>
  <c r="H1661" i="1"/>
  <c r="G1661" i="1"/>
  <c r="H1677" i="1"/>
  <c r="G1677" i="1"/>
  <c r="E7" i="4"/>
  <c r="F126" i="4"/>
  <c r="D125" i="4"/>
  <c r="E221" i="4"/>
  <c r="D217" i="1" s="1"/>
  <c r="F407" i="4"/>
  <c r="D406" i="4"/>
  <c r="F537" i="4"/>
  <c r="D536" i="4"/>
  <c r="E571" i="4"/>
  <c r="D565" i="1" s="1"/>
  <c r="F12" i="5"/>
  <c r="C1017" i="1"/>
  <c r="F19" i="5"/>
  <c r="C1024" i="1"/>
  <c r="H336" i="9"/>
  <c r="E177" i="5"/>
  <c r="D1182" i="1"/>
  <c r="E203" i="5"/>
  <c r="D1208" i="1"/>
  <c r="D304" i="1"/>
  <c r="D357" i="1"/>
  <c r="D517"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H1542" i="1"/>
  <c r="G1542" i="1"/>
  <c r="I1542" i="1" s="1"/>
  <c r="J1542" i="1"/>
  <c r="H1548" i="1"/>
  <c r="G1548" i="1"/>
  <c r="I1548" i="1" s="1"/>
  <c r="I1551" i="1"/>
  <c r="H1552" i="1"/>
  <c r="G1552" i="1"/>
  <c r="I1552" i="1" s="1"/>
  <c r="I1559" i="1"/>
  <c r="H1560" i="1"/>
  <c r="G1560" i="1"/>
  <c r="H1601" i="1"/>
  <c r="G1601" i="1"/>
  <c r="H1617" i="1"/>
  <c r="G1617" i="1"/>
  <c r="H1625" i="1"/>
  <c r="G1625" i="1"/>
  <c r="H1641" i="1"/>
  <c r="G1641" i="1"/>
  <c r="H1657" i="1"/>
  <c r="G1657" i="1"/>
  <c r="H1673" i="1"/>
  <c r="G1673" i="1"/>
  <c r="F8" i="4"/>
  <c r="D7" i="4"/>
  <c r="F170" i="4"/>
  <c r="D164" i="4"/>
  <c r="F427" i="4"/>
  <c r="D648" i="4"/>
  <c r="F7" i="5"/>
  <c r="C1012" i="1"/>
  <c r="E135" i="5"/>
  <c r="D1140" i="1" s="1"/>
  <c r="D1141" i="1"/>
  <c r="F143" i="5"/>
  <c r="D135" i="5"/>
  <c r="C1148" i="1"/>
  <c r="G316" i="9"/>
  <c r="G315" i="9"/>
  <c r="E315" i="9" s="1"/>
  <c r="B315" i="9" s="1"/>
  <c r="D147" i="5"/>
  <c r="F150" i="5"/>
  <c r="C1155" i="1"/>
  <c r="J1547" i="1"/>
  <c r="J1548" i="1"/>
  <c r="J1552" i="1"/>
  <c r="J1560" i="1"/>
  <c r="I1566" i="1"/>
  <c r="H1567" i="1"/>
  <c r="G1567" i="1"/>
  <c r="I1570" i="1"/>
  <c r="H1571" i="1"/>
  <c r="G1571" i="1"/>
  <c r="H1573" i="1"/>
  <c r="G1573" i="1"/>
  <c r="I1573" i="1" s="1"/>
  <c r="I1576" i="1"/>
  <c r="H1577" i="1"/>
  <c r="G1577" i="1"/>
  <c r="I1579" i="1"/>
  <c r="H1580" i="1"/>
  <c r="G1580" i="1"/>
  <c r="H1597" i="1"/>
  <c r="G1597" i="1"/>
  <c r="H1613" i="1"/>
  <c r="G1613" i="1"/>
  <c r="H1637" i="1"/>
  <c r="G1637" i="1"/>
  <c r="H1653" i="1"/>
  <c r="G1653" i="1"/>
  <c r="H1669" i="1"/>
  <c r="G1669" i="1"/>
  <c r="H1685" i="1"/>
  <c r="G1685" i="1"/>
  <c r="F23" i="4"/>
  <c r="F154" i="4"/>
  <c r="D153" i="4"/>
  <c r="F208" i="4"/>
  <c r="F221" i="4"/>
  <c r="F263" i="4"/>
  <c r="D262" i="4"/>
  <c r="F314" i="4"/>
  <c r="D309" i="4"/>
  <c r="D321" i="4"/>
  <c r="F598" i="4"/>
  <c r="D597" i="4"/>
  <c r="F607" i="4"/>
  <c r="G156" i="9"/>
  <c r="E156" i="9" s="1"/>
  <c r="B156" i="9" s="1"/>
  <c r="F61" i="6"/>
  <c r="C1457" i="1"/>
  <c r="D230" i="4"/>
  <c r="E262" i="4"/>
  <c r="D258" i="1" s="1"/>
  <c r="F361" i="4"/>
  <c r="D479" i="4"/>
  <c r="D491" i="4"/>
  <c r="E536" i="4"/>
  <c r="F585" i="4"/>
  <c r="D584" i="4"/>
  <c r="E597" i="4"/>
  <c r="D591" i="1" s="1"/>
  <c r="D629" i="4"/>
  <c r="G339" i="9"/>
  <c r="E339" i="9" s="1"/>
  <c r="B339" i="9" s="1"/>
  <c r="F219" i="5"/>
  <c r="E251" i="5"/>
  <c r="E35" i="6"/>
  <c r="E141" i="6" s="1"/>
  <c r="G345" i="9"/>
  <c r="E345" i="9" s="1"/>
  <c r="D45" i="8"/>
  <c r="G310" i="9"/>
  <c r="H309" i="9"/>
  <c r="M228" i="9"/>
  <c r="G207" i="9"/>
  <c r="E207" i="9" s="1"/>
  <c r="G206" i="9"/>
  <c r="E206" i="9" s="1"/>
  <c r="B206" i="9" s="1"/>
  <c r="G205" i="9"/>
  <c r="E205" i="9" s="1"/>
  <c r="B205" i="9" s="1"/>
  <c r="G300" i="9"/>
  <c r="E300" i="9" s="1"/>
  <c r="B300" i="9" s="1"/>
  <c r="H308" i="9"/>
  <c r="E308" i="9" s="1"/>
  <c r="B308" i="9" s="1"/>
  <c r="G301" i="9"/>
  <c r="E301" i="9" s="1"/>
  <c r="B301" i="9" s="1"/>
  <c r="G227" i="9"/>
  <c r="E227" i="9" s="1"/>
  <c r="B227" i="9" s="1"/>
  <c r="G223" i="9"/>
  <c r="E223" i="9" s="1"/>
  <c r="B223" i="9" s="1"/>
  <c r="G219" i="9"/>
  <c r="E219" i="9" s="1"/>
  <c r="B219" i="9" s="1"/>
  <c r="G215" i="9"/>
  <c r="E215" i="9" s="1"/>
  <c r="B21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309" i="9"/>
  <c r="G225" i="9"/>
  <c r="E225" i="9" s="1"/>
  <c r="B225" i="9" s="1"/>
  <c r="G220" i="9"/>
  <c r="E220" i="9" s="1"/>
  <c r="B220" i="9" s="1"/>
  <c r="G217" i="9"/>
  <c r="E217" i="9" s="1"/>
  <c r="B217" i="9" s="1"/>
  <c r="G211" i="9"/>
  <c r="E211" i="9" s="1"/>
  <c r="B211" i="9" s="1"/>
  <c r="L207" i="9"/>
  <c r="F207" i="9" s="1"/>
  <c r="G179" i="9"/>
  <c r="E179" i="9" s="1"/>
  <c r="B179" i="9" s="1"/>
  <c r="G178" i="9"/>
  <c r="E178" i="9" s="1"/>
  <c r="B178" i="9" s="1"/>
  <c r="G177" i="9"/>
  <c r="E177" i="9" s="1"/>
  <c r="B177" i="9" s="1"/>
  <c r="G176" i="9"/>
  <c r="E176" i="9" s="1"/>
  <c r="B176" i="9" s="1"/>
  <c r="G175" i="9"/>
  <c r="E175" i="9" s="1"/>
  <c r="B175" i="9" s="1"/>
  <c r="G174" i="9"/>
  <c r="E174" i="9" s="1"/>
  <c r="B174" i="9" s="1"/>
  <c r="L228" i="9"/>
  <c r="G226" i="9"/>
  <c r="E226" i="9" s="1"/>
  <c r="B226" i="9" s="1"/>
  <c r="G218" i="9"/>
  <c r="E218" i="9" s="1"/>
  <c r="B218" i="9" s="1"/>
  <c r="G212" i="9"/>
  <c r="E212" i="9" s="1"/>
  <c r="B212" i="9" s="1"/>
  <c r="G208" i="9"/>
  <c r="E208" i="9" s="1"/>
  <c r="B208" i="9" s="1"/>
  <c r="G302" i="9"/>
  <c r="E302" i="9" s="1"/>
  <c r="B302" i="9" s="1"/>
  <c r="G221" i="9"/>
  <c r="E221" i="9" s="1"/>
  <c r="B221" i="9" s="1"/>
  <c r="G216" i="9"/>
  <c r="E216" i="9" s="1"/>
  <c r="B216" i="9" s="1"/>
  <c r="G214" i="9"/>
  <c r="E214" i="9" s="1"/>
  <c r="B214" i="9" s="1"/>
  <c r="G210" i="9"/>
  <c r="E210" i="9" s="1"/>
  <c r="B210"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H310" i="9"/>
  <c r="G224" i="9"/>
  <c r="E224" i="9" s="1"/>
  <c r="B224" i="9" s="1"/>
  <c r="G222" i="9"/>
  <c r="E222" i="9" s="1"/>
  <c r="B222" i="9" s="1"/>
  <c r="G213" i="9"/>
  <c r="E213" i="9" s="1"/>
  <c r="B213" i="9" s="1"/>
  <c r="G209" i="9"/>
  <c r="E209" i="9" s="1"/>
  <c r="B209"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B25" i="9"/>
  <c r="B29" i="9"/>
  <c r="B33" i="9"/>
  <c r="B37" i="9"/>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28" i="1"/>
  <c r="G1632" i="1"/>
  <c r="G1636" i="1"/>
  <c r="G1640" i="1"/>
  <c r="G1644" i="1"/>
  <c r="G1648" i="1"/>
  <c r="G1652" i="1"/>
  <c r="G1656" i="1"/>
  <c r="G1660" i="1"/>
  <c r="G1664" i="1"/>
  <c r="G1668" i="1"/>
  <c r="G1672" i="1"/>
  <c r="G1676" i="1"/>
  <c r="G1680" i="1"/>
  <c r="G1684" i="1"/>
  <c r="E202" i="4"/>
  <c r="D273" i="4"/>
  <c r="F374" i="4"/>
  <c r="D373" i="4"/>
  <c r="F431" i="4"/>
  <c r="D571" i="4"/>
  <c r="E584" i="4"/>
  <c r="D578" i="1" s="1"/>
  <c r="D647" i="4"/>
  <c r="E12" i="5"/>
  <c r="F70" i="5"/>
  <c r="G338" i="9"/>
  <c r="F203" i="5"/>
  <c r="F130" i="6"/>
  <c r="D129" i="6"/>
  <c r="G180" i="9"/>
  <c r="E82" i="4"/>
  <c r="D78" i="1" s="1"/>
  <c r="E106" i="4"/>
  <c r="D102" i="1" s="1"/>
  <c r="E140" i="4"/>
  <c r="E164" i="4"/>
  <c r="D160" i="1" s="1"/>
  <c r="F225" i="4"/>
  <c r="F269" i="4"/>
  <c r="E321" i="4"/>
  <c r="D316" i="1" s="1"/>
  <c r="F467" i="4"/>
  <c r="D466" i="4"/>
  <c r="E479" i="4"/>
  <c r="D473" i="1" s="1"/>
  <c r="F186" i="5"/>
  <c r="D178" i="5"/>
  <c r="G337" i="9"/>
  <c r="E337" i="9" s="1"/>
  <c r="B337" i="9" s="1"/>
  <c r="F197" i="5"/>
  <c r="D251" i="5"/>
  <c r="D35" i="6"/>
  <c r="D114" i="6"/>
  <c r="F115" i="6"/>
  <c r="D44" i="8"/>
  <c r="H19" i="9" s="1"/>
  <c r="E19" i="9" s="1"/>
  <c r="B19" i="9" s="1"/>
  <c r="B160" i="9"/>
  <c r="B164" i="9"/>
  <c r="B168" i="9"/>
  <c r="B172" i="9"/>
  <c r="H315" i="9"/>
  <c r="H316" i="9"/>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D88" i="5"/>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B157" i="9"/>
  <c r="B161" i="9"/>
  <c r="B165" i="9"/>
  <c r="B169" i="9"/>
  <c r="B173" i="9"/>
  <c r="B296" i="9"/>
  <c r="B230" i="9"/>
  <c r="B232" i="9"/>
  <c r="B234" i="9"/>
  <c r="B236" i="9"/>
  <c r="B240"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E294" i="9"/>
  <c r="B294" i="9" s="1"/>
  <c r="E307" i="9"/>
  <c r="B307" i="9" s="1"/>
  <c r="B332" i="9"/>
  <c r="F298" i="9"/>
  <c r="G1634" i="1" l="1"/>
  <c r="H1634" i="1"/>
  <c r="G1604" i="1"/>
  <c r="G1585" i="1"/>
  <c r="F228" i="9"/>
  <c r="B228" i="9" s="1"/>
  <c r="G369" i="1"/>
  <c r="H369" i="1"/>
  <c r="H190" i="1"/>
  <c r="G190" i="1"/>
  <c r="H174" i="1"/>
  <c r="G174" i="1"/>
  <c r="G161" i="1"/>
  <c r="H161" i="1"/>
  <c r="G79" i="1"/>
  <c r="H79" i="1"/>
  <c r="D1537" i="1"/>
  <c r="I30" i="3"/>
  <c r="F466" i="4"/>
  <c r="C460" i="1"/>
  <c r="D430" i="4"/>
  <c r="H24" i="9"/>
  <c r="G24" i="9"/>
  <c r="F153" i="4"/>
  <c r="D152" i="4"/>
  <c r="C149" i="1"/>
  <c r="G357" i="1"/>
  <c r="H357" i="1"/>
  <c r="D303" i="1"/>
  <c r="F35" i="6"/>
  <c r="D141" i="6"/>
  <c r="C1431" i="1"/>
  <c r="H27" i="3"/>
  <c r="G336" i="9"/>
  <c r="E336" i="9" s="1"/>
  <c r="B336" i="9" s="1"/>
  <c r="F178" i="5"/>
  <c r="C1182" i="1"/>
  <c r="D177" i="5"/>
  <c r="E180" i="9"/>
  <c r="B180" i="9" s="1"/>
  <c r="F647" i="4"/>
  <c r="C641" i="1"/>
  <c r="D198" i="1"/>
  <c r="F202" i="4"/>
  <c r="E310" i="9"/>
  <c r="B310" i="9" s="1"/>
  <c r="D1255" i="1"/>
  <c r="I24" i="3"/>
  <c r="F491" i="4"/>
  <c r="C485" i="1"/>
  <c r="F230" i="4"/>
  <c r="C226" i="1"/>
  <c r="F321" i="4"/>
  <c r="C316" i="1"/>
  <c r="H1155" i="1"/>
  <c r="G1155" i="1"/>
  <c r="E316" i="9"/>
  <c r="B316" i="9" s="1"/>
  <c r="H1141" i="1"/>
  <c r="G1141" i="1"/>
  <c r="E176" i="5"/>
  <c r="D1180" i="1" s="1"/>
  <c r="D1181" i="1"/>
  <c r="I23" i="3"/>
  <c r="G1017" i="1"/>
  <c r="G217" i="1"/>
  <c r="H217" i="1"/>
  <c r="G520" i="1"/>
  <c r="H520" i="1"/>
  <c r="H46" i="1"/>
  <c r="G46" i="1"/>
  <c r="H1401" i="1"/>
  <c r="G1401" i="1"/>
  <c r="F296" i="5"/>
  <c r="C1300" i="1"/>
  <c r="F106" i="4"/>
  <c r="C102" i="1"/>
  <c r="F49" i="4"/>
  <c r="C45" i="1"/>
  <c r="D1017" i="1"/>
  <c r="H1017" i="1" s="1"/>
  <c r="E7" i="5"/>
  <c r="F629" i="4"/>
  <c r="C623" i="1"/>
  <c r="E535" i="4"/>
  <c r="D530" i="1"/>
  <c r="F262" i="4"/>
  <c r="C258" i="1"/>
  <c r="E6" i="4"/>
  <c r="D3" i="1"/>
  <c r="G94" i="1"/>
  <c r="H94" i="1"/>
  <c r="F88" i="5"/>
  <c r="C1093" i="1"/>
  <c r="K1480" i="9"/>
  <c r="G343" i="9"/>
  <c r="E343" i="9" s="1"/>
  <c r="B343" i="9" s="1"/>
  <c r="I38" i="3"/>
  <c r="C1621" i="1"/>
  <c r="G342" i="9"/>
  <c r="E342" i="9" s="1"/>
  <c r="F251" i="5"/>
  <c r="C1255" i="1"/>
  <c r="H24" i="3"/>
  <c r="D136" i="1"/>
  <c r="F140" i="4"/>
  <c r="C1525" i="1"/>
  <c r="F129" i="6"/>
  <c r="D69" i="5"/>
  <c r="F373" i="4"/>
  <c r="D360" i="4"/>
  <c r="C368" i="1"/>
  <c r="E309" i="9"/>
  <c r="B309" i="9" s="1"/>
  <c r="B207" i="9"/>
  <c r="C1622" i="1"/>
  <c r="I39" i="3"/>
  <c r="C578" i="1"/>
  <c r="F584" i="4"/>
  <c r="F479" i="4"/>
  <c r="C473" i="1"/>
  <c r="F309" i="4"/>
  <c r="D308" i="4"/>
  <c r="C304" i="1"/>
  <c r="I1567" i="1"/>
  <c r="H1148" i="1"/>
  <c r="G1148" i="1"/>
  <c r="F648" i="4"/>
  <c r="C642" i="1"/>
  <c r="E152" i="4"/>
  <c r="H1208" i="1"/>
  <c r="G1208" i="1"/>
  <c r="E430" i="4"/>
  <c r="F125" i="4"/>
  <c r="C121" i="1"/>
  <c r="G575" i="1"/>
  <c r="H575" i="1"/>
  <c r="G130" i="1"/>
  <c r="H130" i="1"/>
  <c r="H1539" i="1"/>
  <c r="G1539" i="1"/>
  <c r="H1076" i="1"/>
  <c r="G1076" i="1"/>
  <c r="I1558" i="1"/>
  <c r="I1550" i="1"/>
  <c r="F114" i="6"/>
  <c r="C1510" i="1"/>
  <c r="H29" i="3"/>
  <c r="F273" i="4"/>
  <c r="C269" i="1"/>
  <c r="D1431" i="1"/>
  <c r="I27" i="3"/>
  <c r="F164" i="4"/>
  <c r="C160" i="1"/>
  <c r="D535" i="4"/>
  <c r="F536" i="4"/>
  <c r="C530" i="1"/>
  <c r="G523" i="1"/>
  <c r="H523" i="1"/>
  <c r="F522" i="4"/>
  <c r="C516" i="1"/>
  <c r="G347" i="9"/>
  <c r="E347" i="9" s="1"/>
  <c r="F571" i="4"/>
  <c r="C565" i="1"/>
  <c r="B345" i="9"/>
  <c r="E344" i="9"/>
  <c r="I10" i="3" s="1"/>
  <c r="H1457" i="1"/>
  <c r="G1457" i="1"/>
  <c r="F597" i="4"/>
  <c r="C591" i="1"/>
  <c r="I1580" i="1"/>
  <c r="F147" i="5"/>
  <c r="C1152" i="1"/>
  <c r="F135" i="5"/>
  <c r="C1140" i="1"/>
  <c r="F7" i="4"/>
  <c r="D6" i="4"/>
  <c r="C3" i="1"/>
  <c r="I1560" i="1"/>
  <c r="G517" i="1"/>
  <c r="H517" i="1"/>
  <c r="H338" i="9"/>
  <c r="E338" i="9" s="1"/>
  <c r="B338" i="9" s="1"/>
  <c r="D1207" i="1"/>
  <c r="G1024" i="1"/>
  <c r="H1024" i="1"/>
  <c r="F406" i="4"/>
  <c r="C401" i="1"/>
  <c r="I1575" i="1"/>
  <c r="I1569" i="1"/>
  <c r="G572" i="1"/>
  <c r="H572" i="1"/>
  <c r="G108" i="1"/>
  <c r="H108" i="1"/>
  <c r="D1538" i="1"/>
  <c r="I32" i="3"/>
  <c r="H1301" i="1"/>
  <c r="G1301" i="1"/>
  <c r="E69" i="5"/>
  <c r="D1075" i="1"/>
  <c r="E360" i="4"/>
  <c r="D356" i="1"/>
  <c r="F82" i="4"/>
  <c r="C78" i="1"/>
  <c r="E24" i="9" l="1"/>
  <c r="B24" i="9" s="1"/>
  <c r="G3" i="1"/>
  <c r="H3" i="1"/>
  <c r="G530" i="1"/>
  <c r="H530" i="1"/>
  <c r="E639" i="4"/>
  <c r="D633" i="1" s="1"/>
  <c r="D424" i="1"/>
  <c r="G642" i="1"/>
  <c r="H642" i="1"/>
  <c r="G473" i="1"/>
  <c r="H473" i="1"/>
  <c r="G368" i="1"/>
  <c r="H368" i="1"/>
  <c r="E6" i="5"/>
  <c r="D1012" i="1"/>
  <c r="I21" i="3"/>
  <c r="G198" i="1"/>
  <c r="H198" i="1"/>
  <c r="G356" i="1"/>
  <c r="H356" i="1"/>
  <c r="D422" i="4"/>
  <c r="D300" i="4"/>
  <c r="F6" i="4"/>
  <c r="H16" i="3"/>
  <c r="C2" i="1"/>
  <c r="H1140" i="1"/>
  <c r="G1140" i="1"/>
  <c r="G565" i="1"/>
  <c r="H565" i="1"/>
  <c r="G304" i="1"/>
  <c r="H304" i="1"/>
  <c r="H1622" i="1"/>
  <c r="G1622" i="1"/>
  <c r="D418" i="4"/>
  <c r="F360" i="4"/>
  <c r="C355" i="1"/>
  <c r="H1525" i="1"/>
  <c r="G1525" i="1"/>
  <c r="G1255" i="1"/>
  <c r="H1255" i="1"/>
  <c r="E422" i="4"/>
  <c r="I16" i="3"/>
  <c r="D2" i="1"/>
  <c r="E640" i="4"/>
  <c r="D634" i="1" s="1"/>
  <c r="D529" i="1"/>
  <c r="H641" i="1"/>
  <c r="G641" i="1"/>
  <c r="D176" i="5"/>
  <c r="C1181" i="1"/>
  <c r="F177" i="5"/>
  <c r="H23" i="3"/>
  <c r="G149" i="1"/>
  <c r="H149" i="1"/>
  <c r="G516" i="1"/>
  <c r="H516" i="1"/>
  <c r="H1621" i="1"/>
  <c r="G1621" i="1"/>
  <c r="H11" i="3"/>
  <c r="G1093" i="1"/>
  <c r="H1093" i="1"/>
  <c r="G102" i="1"/>
  <c r="H102" i="1"/>
  <c r="G226" i="1"/>
  <c r="H226" i="1"/>
  <c r="E418" i="4"/>
  <c r="D413" i="1" s="1"/>
  <c r="D355" i="1"/>
  <c r="G591" i="1"/>
  <c r="H591" i="1"/>
  <c r="F535" i="4"/>
  <c r="D640" i="4"/>
  <c r="C529" i="1"/>
  <c r="H1510" i="1"/>
  <c r="G1510" i="1"/>
  <c r="G121" i="1"/>
  <c r="H121" i="1"/>
  <c r="F308" i="4"/>
  <c r="D417" i="4"/>
  <c r="C303" i="1"/>
  <c r="G258" i="1"/>
  <c r="H258" i="1"/>
  <c r="G623" i="1"/>
  <c r="H623" i="1"/>
  <c r="H45" i="1"/>
  <c r="G45" i="1"/>
  <c r="G1300" i="1"/>
  <c r="H1300" i="1"/>
  <c r="G316" i="1"/>
  <c r="H316" i="1"/>
  <c r="G485" i="1"/>
  <c r="H485" i="1"/>
  <c r="H1182" i="1"/>
  <c r="G1182" i="1"/>
  <c r="H1431" i="1"/>
  <c r="G1431" i="1"/>
  <c r="E417" i="4"/>
  <c r="D412" i="1" s="1"/>
  <c r="D299" i="4"/>
  <c r="F152" i="4"/>
  <c r="C148" i="1"/>
  <c r="H17" i="3"/>
  <c r="D639" i="4"/>
  <c r="F430" i="4"/>
  <c r="C424" i="1"/>
  <c r="D1074" i="1"/>
  <c r="I22" i="3"/>
  <c r="H1538" i="1"/>
  <c r="G1538" i="1"/>
  <c r="G78" i="1"/>
  <c r="H78" i="1"/>
  <c r="H1075" i="1"/>
  <c r="G1075" i="1"/>
  <c r="G401" i="1"/>
  <c r="H401" i="1"/>
  <c r="G1207" i="1"/>
  <c r="H1207" i="1"/>
  <c r="G1152" i="1"/>
  <c r="H1152" i="1"/>
  <c r="E346" i="9"/>
  <c r="B347" i="9"/>
  <c r="G160" i="1"/>
  <c r="H160" i="1"/>
  <c r="G269" i="1"/>
  <c r="H269" i="1"/>
  <c r="E299" i="4"/>
  <c r="E300" i="4" s="1"/>
  <c r="D296" i="1" s="1"/>
  <c r="I17" i="3"/>
  <c r="D148" i="1"/>
  <c r="G578" i="1"/>
  <c r="H578" i="1"/>
  <c r="C1074" i="1"/>
  <c r="F69" i="5"/>
  <c r="H22" i="3"/>
  <c r="D6" i="5"/>
  <c r="G136" i="1"/>
  <c r="H136" i="1"/>
  <c r="E341" i="9"/>
  <c r="B342" i="9"/>
  <c r="F141" i="6"/>
  <c r="C1537" i="1"/>
  <c r="H30" i="3"/>
  <c r="G460" i="1"/>
  <c r="H460" i="1"/>
  <c r="H1537" i="1" l="1"/>
  <c r="G1537" i="1"/>
  <c r="H9" i="3"/>
  <c r="H1181" i="1"/>
  <c r="G1181" i="1"/>
  <c r="E643" i="4"/>
  <c r="D417" i="1"/>
  <c r="G1074" i="1"/>
  <c r="H1074" i="1"/>
  <c r="F639" i="4"/>
  <c r="C633" i="1"/>
  <c r="F299" i="4"/>
  <c r="D301" i="4"/>
  <c r="D423" i="4"/>
  <c r="D424" i="4" s="1"/>
  <c r="C295" i="1"/>
  <c r="F176" i="5"/>
  <c r="C1180" i="1"/>
  <c r="H2" i="1"/>
  <c r="G2" i="1"/>
  <c r="F422" i="4"/>
  <c r="C417" i="1"/>
  <c r="D643" i="4"/>
  <c r="F417" i="4"/>
  <c r="C412" i="1"/>
  <c r="F418" i="4"/>
  <c r="C413" i="1"/>
  <c r="F300" i="4"/>
  <c r="C296" i="1"/>
  <c r="G306" i="9"/>
  <c r="E306" i="9" s="1"/>
  <c r="B306" i="9" s="1"/>
  <c r="G299" i="9"/>
  <c r="F6" i="5"/>
  <c r="C1011" i="1"/>
  <c r="E301" i="4"/>
  <c r="D297" i="1" s="1"/>
  <c r="E423" i="4"/>
  <c r="E424" i="4" s="1"/>
  <c r="D419" i="1" s="1"/>
  <c r="D295" i="1"/>
  <c r="G529" i="1"/>
  <c r="H529" i="1"/>
  <c r="G355" i="1"/>
  <c r="H355" i="1"/>
  <c r="G1012" i="1"/>
  <c r="H1012" i="1"/>
  <c r="G424" i="1"/>
  <c r="H424" i="1"/>
  <c r="G148" i="1"/>
  <c r="H148" i="1"/>
  <c r="G303" i="1"/>
  <c r="H303" i="1"/>
  <c r="F640" i="4"/>
  <c r="C634" i="1"/>
  <c r="N3" i="9"/>
  <c r="I11" i="3"/>
  <c r="H299" i="9"/>
  <c r="D1011" i="1"/>
  <c r="F424" i="4" l="1"/>
  <c r="C419" i="1"/>
  <c r="G417" i="1"/>
  <c r="H417" i="1"/>
  <c r="G633" i="1"/>
  <c r="H633" i="1"/>
  <c r="G296" i="1"/>
  <c r="H296" i="1"/>
  <c r="G412" i="1"/>
  <c r="H412" i="1"/>
  <c r="K3" i="9"/>
  <c r="I9" i="3"/>
  <c r="G295" i="1"/>
  <c r="H295" i="1"/>
  <c r="H8" i="3"/>
  <c r="H1011" i="1"/>
  <c r="G1011" i="1"/>
  <c r="H1180" i="1"/>
  <c r="G1180" i="1"/>
  <c r="F301" i="4"/>
  <c r="C297" i="1"/>
  <c r="D637" i="1"/>
  <c r="D425" i="4"/>
  <c r="F423" i="4"/>
  <c r="D644" i="4"/>
  <c r="C418" i="1"/>
  <c r="G20" i="9"/>
  <c r="G634" i="1"/>
  <c r="H634" i="1"/>
  <c r="E425" i="4"/>
  <c r="D420" i="1" s="1"/>
  <c r="E644" i="4"/>
  <c r="E645" i="4" s="1"/>
  <c r="D418" i="1"/>
  <c r="H20" i="9"/>
  <c r="E299" i="9"/>
  <c r="G413" i="1"/>
  <c r="H413" i="1"/>
  <c r="D645" i="4"/>
  <c r="F643" i="4"/>
  <c r="C637" i="1"/>
  <c r="D639" i="1" l="1"/>
  <c r="M3" i="9"/>
  <c r="B299" i="9"/>
  <c r="D646" i="4"/>
  <c r="F644" i="4"/>
  <c r="C638" i="1"/>
  <c r="G297" i="1"/>
  <c r="H297" i="1"/>
  <c r="G419" i="1"/>
  <c r="H419" i="1"/>
  <c r="G418" i="1"/>
  <c r="H418" i="1"/>
  <c r="F645" i="4"/>
  <c r="C639" i="1"/>
  <c r="G637" i="1"/>
  <c r="H637" i="1"/>
  <c r="E646" i="4"/>
  <c r="D638" i="1"/>
  <c r="E20" i="9"/>
  <c r="B20" i="9" s="1"/>
  <c r="F425" i="4"/>
  <c r="C420" i="1"/>
  <c r="H639" i="1" l="1"/>
  <c r="G639" i="1"/>
  <c r="D650" i="4"/>
  <c r="F646" i="4"/>
  <c r="C640" i="1"/>
  <c r="G420" i="1"/>
  <c r="H420" i="1"/>
  <c r="E650" i="4"/>
  <c r="D640" i="1"/>
  <c r="G334" i="9"/>
  <c r="H334" i="9"/>
  <c r="D649" i="4"/>
  <c r="G638" i="1"/>
  <c r="H638" i="1"/>
  <c r="E649" i="4"/>
  <c r="G297" i="9" l="1"/>
  <c r="E297" i="9" s="1"/>
  <c r="B297" i="9" s="1"/>
  <c r="F649" i="4"/>
  <c r="H18" i="3"/>
  <c r="C643" i="1"/>
  <c r="F650" i="4"/>
  <c r="H19" i="3"/>
  <c r="C644" i="1"/>
  <c r="D644" i="1"/>
  <c r="I19" i="3"/>
  <c r="D643" i="1"/>
  <c r="I18" i="3"/>
  <c r="E334" i="9"/>
  <c r="H640" i="1"/>
  <c r="G640" i="1"/>
  <c r="H7" i="3" l="1"/>
  <c r="J3" i="9" s="1"/>
  <c r="B334" i="9"/>
  <c r="E298" i="9"/>
  <c r="I8" i="3" s="1"/>
  <c r="G643" i="1"/>
  <c r="H643" i="1"/>
  <c r="H644" i="1"/>
  <c r="G644" i="1"/>
  <c r="L293" i="9" l="1"/>
  <c r="F293" i="9" s="1"/>
  <c r="H295" i="9"/>
  <c r="G295" i="9"/>
  <c r="G18" i="9"/>
  <c r="J17" i="9"/>
  <c r="H16" i="9"/>
  <c r="G15" i="9"/>
  <c r="H18" i="9"/>
  <c r="J12" i="9"/>
  <c r="I9" i="9"/>
  <c r="G17" i="9"/>
  <c r="K7" i="9"/>
  <c r="I8" i="9"/>
  <c r="K13" i="9"/>
  <c r="I7" i="9"/>
  <c r="I13" i="9"/>
  <c r="J9" i="9"/>
  <c r="H21" i="9"/>
  <c r="G16" i="9"/>
  <c r="H15" i="9"/>
  <c r="K9" i="9"/>
  <c r="G21" i="9"/>
  <c r="I12" i="9"/>
  <c r="J7" i="9"/>
  <c r="I11" i="9"/>
  <c r="J6" i="9"/>
  <c r="K8" i="9"/>
  <c r="K11" i="9"/>
  <c r="K12" i="9"/>
  <c r="M15" i="9"/>
  <c r="H17" i="9"/>
  <c r="L16" i="9"/>
  <c r="G22" i="9"/>
  <c r="K10" i="9"/>
  <c r="J13" i="9"/>
  <c r="H22" i="9"/>
  <c r="L15" i="9"/>
  <c r="J11" i="9"/>
  <c r="K6" i="9"/>
  <c r="J10" i="9"/>
  <c r="K5" i="9"/>
  <c r="J5" i="9"/>
  <c r="J8" i="9"/>
  <c r="M16" i="9"/>
  <c r="I5" i="9"/>
  <c r="I6" i="9"/>
  <c r="I17" i="9"/>
  <c r="E16" i="9" l="1"/>
  <c r="E295" i="9"/>
  <c r="E23" i="9" s="1"/>
  <c r="I7" i="3" s="1"/>
  <c r="E21" i="9"/>
  <c r="B21" i="9" s="1"/>
  <c r="E10" i="9"/>
  <c r="B10" i="9" s="1"/>
  <c r="E13" i="9"/>
  <c r="B13" i="9" s="1"/>
  <c r="E5" i="9"/>
  <c r="B5" i="9" s="1"/>
  <c r="F15" i="9"/>
  <c r="E12" i="9"/>
  <c r="B12" i="9" s="1"/>
  <c r="F16" i="9"/>
  <c r="B16" i="9" s="1"/>
  <c r="E18" i="9"/>
  <c r="B18" i="9" s="1"/>
  <c r="E7" i="9"/>
  <c r="B7" i="9" s="1"/>
  <c r="E17" i="9"/>
  <c r="B17" i="9" s="1"/>
  <c r="E15" i="9"/>
  <c r="E6" i="9"/>
  <c r="B6" i="9" s="1"/>
  <c r="E9" i="9"/>
  <c r="B9" i="9" s="1"/>
  <c r="E22" i="9"/>
  <c r="B22" i="9" s="1"/>
  <c r="E11" i="9"/>
  <c r="B11" i="9" s="1"/>
  <c r="E8" i="9"/>
  <c r="B8" i="9" s="1"/>
  <c r="B293" i="9"/>
  <c r="F23" i="9"/>
  <c r="B295" i="9" l="1"/>
  <c r="F14" i="9"/>
  <c r="F3" i="9" s="1"/>
  <c r="E14" i="9"/>
  <c r="I12" i="3" s="1"/>
  <c r="B1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<sst xmlns="http://schemas.openxmlformats.org/spreadsheetml/2006/main" count="4719" uniqueCount="3652">
  <si>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</si>
  <si>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</si>
  <si>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</si>
  <si>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</si>
  <si>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</si>
  <si>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</si>
  <si>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</si>
  <si>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</si>
  <si>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</si>
  <si>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</si>
  <si>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</si>
  <si>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</si>
  <si>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</si>
  <si>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</si>
  <si>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</si>
  <si>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</si>
  <si>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</si>
  <si>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</si>
  <si>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</si>
  <si>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</si>
  <si>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</si>
  <si>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</si>
  <si>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</si>
  <si>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</si>
  <si>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</si>
  <si>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</si>
  <si>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</si>
  <si>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</si>
  <si>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</si>
  <si>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</si>
  <si>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</si>
  <si>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TAR-VABRIGA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</si>
  <si>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</si>
  <si>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</si>
  <si>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</si>
  <si>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</si>
  <si>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</si>
  <si>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</si>
  <si>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</si>
  <si>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</si>
  <si>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</si>
  <si>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</si>
  <si>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</si>
  <si>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</si>
  <si>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</si>
  <si>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</si>
  <si>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</si>
  <si>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</si>
  <si>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</si>
  <si>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</si>
  <si>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</si>
  <si>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</si>
  <si>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</si>
  <si>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</si>
  <si>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</si>
  <si>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</si>
  <si>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42362 - OPĆINA TAR-VABRIGA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</si>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</sst>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875885.71</v>
      </c>
      <c r="D2" s="6">
        <f>'PR-RAS'!E6</f>
        <v>1718080.33</v>
      </c>
      <c r="E2" s="6">
        <v>0</v>
      </c>
      <c r="F2" s="6">
        <v>0</v>
      </c>
      <c r="G2" s="7">
        <f t="shared" ref="G2:G274" si="0">(B2/1000)*(C2*1+D2*2)</f>
        <v>4312.04637</v>
      </c>
      <c r="H2" s="7">
        <f t="shared" ref="H2:H27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442875.83999999997</v>
      </c>
      <c r="D3" s="1">
        <f>'PR-RAS'!E7</f>
        <v>574656.95000000007</v>
      </c>
      <c r="E3" s="1">
        <v>0</v>
      </c>
      <c r="F3" s="1">
        <v>0</v>
      </c>
      <c r="G3" s="2">
        <f t="shared" si="0"/>
        <v>3184.3794800000005</v>
      </c>
      <c r="H3" s="2">
        <f t="shared" si="1"/>
        <v>0.2099999999627471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296267.84999999998</v>
      </c>
      <c r="D4" s="1">
        <f>'PR-RAS'!E8</f>
        <v>394196.84</v>
      </c>
      <c r="E4" s="1">
        <v>0</v>
      </c>
      <c r="F4" s="1">
        <v>0</v>
      </c>
      <c r="G4" s="2">
        <f t="shared" si="0"/>
        <v>3253.98459</v>
      </c>
      <c r="H4" s="2">
        <f t="shared" si="1"/>
        <v>0.30999999999767169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200880.25</v>
      </c>
      <c r="D5" s="1">
        <f>'PR-RAS'!E9</f>
        <v>265028.55</v>
      </c>
      <c r="E5" s="1">
        <v>0</v>
      </c>
      <c r="F5" s="1">
        <v>0</v>
      </c>
      <c r="G5" s="2">
        <f t="shared" si="0"/>
        <v>2923.7494000000002</v>
      </c>
      <c r="H5" s="2">
        <f t="shared" si="1"/>
        <v>0.70000000001164153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27808.92</v>
      </c>
      <c r="D6" s="1">
        <f>'PR-RAS'!E10</f>
        <v>28281.14</v>
      </c>
      <c r="E6" s="1">
        <v>0</v>
      </c>
      <c r="F6" s="1">
        <v>0</v>
      </c>
      <c r="G6" s="2">
        <f t="shared" si="0"/>
        <v>421.85599999999999</v>
      </c>
      <c r="H6" s="2">
        <f t="shared" si="1"/>
        <v>0.22000000000116415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20723.29</v>
      </c>
      <c r="D7" s="1">
        <f>'PR-RAS'!E11</f>
        <v>32818.89</v>
      </c>
      <c r="E7" s="1">
        <v>0</v>
      </c>
      <c r="F7" s="1">
        <v>0</v>
      </c>
      <c r="G7" s="2">
        <f t="shared" si="0"/>
        <v>518.16642000000002</v>
      </c>
      <c r="H7" s="2">
        <f t="shared" si="1"/>
        <v>0.40000000000145519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15024.48</v>
      </c>
      <c r="D8" s="1">
        <f>'PR-RAS'!E12</f>
        <v>21486.63</v>
      </c>
      <c r="E8" s="1">
        <v>0</v>
      </c>
      <c r="F8" s="1">
        <v>0</v>
      </c>
      <c r="G8" s="2">
        <f t="shared" si="0"/>
        <v>405.98418000000004</v>
      </c>
      <c r="H8" s="2">
        <f t="shared" si="1"/>
        <v>0.84999999999854481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32456.87</v>
      </c>
      <c r="D9" s="1">
        <f>'PR-RAS'!E13</f>
        <v>46581.63</v>
      </c>
      <c r="E9" s="1">
        <v>0</v>
      </c>
      <c r="F9" s="1">
        <v>0</v>
      </c>
      <c r="G9" s="2">
        <f t="shared" si="0"/>
        <v>1004.9610399999999</v>
      </c>
      <c r="H9" s="2">
        <f t="shared" si="1"/>
        <v>0.50000000000363798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625.96</v>
      </c>
      <c r="D11" s="1">
        <f>'PR-RAS'!E15</f>
        <v>0</v>
      </c>
      <c r="E11" s="1">
        <v>0</v>
      </c>
      <c r="F11" s="1">
        <v>0</v>
      </c>
      <c r="G11" s="2">
        <f t="shared" si="0"/>
        <v>6.2596000000000007</v>
      </c>
      <c r="H11" s="2">
        <f t="shared" si="1"/>
        <v>3.999999999996362E-2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144278.88</v>
      </c>
      <c r="D19" s="1">
        <f>'PR-RAS'!E23</f>
        <v>178088.47</v>
      </c>
      <c r="E19" s="1">
        <v>0</v>
      </c>
      <c r="F19" s="1">
        <v>0</v>
      </c>
      <c r="G19" s="2">
        <f t="shared" si="0"/>
        <v>9008.2047599999987</v>
      </c>
      <c r="H19" s="2">
        <f t="shared" si="1"/>
        <v>0.58999999999650754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1209.82</v>
      </c>
      <c r="D20" s="1">
        <f>'PR-RAS'!E24</f>
        <v>68555.05</v>
      </c>
      <c r="E20" s="1">
        <v>0</v>
      </c>
      <c r="F20" s="1">
        <v>0</v>
      </c>
      <c r="G20" s="2">
        <f t="shared" si="0"/>
        <v>2628.0784800000001</v>
      </c>
      <c r="H20" s="2">
        <f t="shared" si="1"/>
        <v>0.23000000000297405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143069.06</v>
      </c>
      <c r="D23" s="1">
        <f>'PR-RAS'!E27</f>
        <v>109533.42</v>
      </c>
      <c r="E23" s="1">
        <v>0</v>
      </c>
      <c r="F23" s="1">
        <v>0</v>
      </c>
      <c r="G23" s="2">
        <f t="shared" si="0"/>
        <v>7966.9898000000003</v>
      </c>
      <c r="H23" s="2">
        <f t="shared" si="1"/>
        <v>0.47999999999592546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2329.11</v>
      </c>
      <c r="D25" s="1">
        <f>'PR-RAS'!E29</f>
        <v>2371.64</v>
      </c>
      <c r="E25" s="1">
        <v>0</v>
      </c>
      <c r="F25" s="1">
        <v>0</v>
      </c>
      <c r="G25" s="2">
        <f t="shared" si="0"/>
        <v>169.73736</v>
      </c>
      <c r="H25" s="2">
        <f t="shared" si="1"/>
        <v>0.47000000000025466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2329.11</v>
      </c>
      <c r="D27" s="1">
        <f>'PR-RAS'!E31</f>
        <v>2371.64</v>
      </c>
      <c r="E27" s="1">
        <v>0</v>
      </c>
      <c r="F27" s="1">
        <v>0</v>
      </c>
      <c r="G27" s="2">
        <f t="shared" si="0"/>
        <v>183.88213999999996</v>
      </c>
      <c r="H27" s="2">
        <f t="shared" si="1"/>
        <v>0.47000000000025466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38215.01</v>
      </c>
      <c r="D45" s="1">
        <f>'PR-RAS'!E49</f>
        <v>42205.4</v>
      </c>
      <c r="E45" s="1">
        <v>0</v>
      </c>
      <c r="F45" s="1">
        <v>0</v>
      </c>
      <c r="G45" s="2">
        <f t="shared" si="0"/>
        <v>5395.5356399999991</v>
      </c>
      <c r="H45" s="2">
        <f t="shared" si="1"/>
        <v>0.41000000000349246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5745</v>
      </c>
      <c r="D54" s="1">
        <f>'PR-RAS'!E58</f>
        <v>6687</v>
      </c>
      <c r="E54" s="1">
        <v>0</v>
      </c>
      <c r="F54" s="1">
        <v>0</v>
      </c>
      <c r="G54" s="2">
        <f t="shared" si="0"/>
        <v>1013.307</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5745</v>
      </c>
      <c r="D55" s="1">
        <f>'PR-RAS'!E59</f>
        <v>6687</v>
      </c>
      <c r="E55" s="1">
        <v>0</v>
      </c>
      <c r="F55" s="1">
        <v>0</v>
      </c>
      <c r="G55" s="2">
        <f t="shared" si="0"/>
        <v>1032.4259999999999</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6147.6</v>
      </c>
      <c r="D60" s="1">
        <f>'PR-RAS'!E64</f>
        <v>5886</v>
      </c>
      <c r="E60" s="1">
        <v>0</v>
      </c>
      <c r="F60" s="1">
        <v>0</v>
      </c>
      <c r="G60" s="2">
        <f t="shared" si="0"/>
        <v>1057.2563999999998</v>
      </c>
      <c r="H60" s="2">
        <f t="shared" si="1"/>
        <v>0.3999999999996362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6147.6</v>
      </c>
      <c r="D61" s="1">
        <f>'PR-RAS'!E65</f>
        <v>5886</v>
      </c>
      <c r="E61" s="1">
        <v>0</v>
      </c>
      <c r="F61" s="1">
        <v>0</v>
      </c>
      <c r="G61" s="2">
        <f t="shared" si="0"/>
        <v>1075.1759999999999</v>
      </c>
      <c r="H61" s="2">
        <f t="shared" si="1"/>
        <v>0.3999999999996362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26322.41</v>
      </c>
      <c r="D70" s="1">
        <f>'PR-RAS'!E74</f>
        <v>29632.400000000001</v>
      </c>
      <c r="E70" s="1">
        <v>0</v>
      </c>
      <c r="F70" s="1">
        <v>0</v>
      </c>
      <c r="G70" s="2">
        <f t="shared" si="0"/>
        <v>5905.5174900000011</v>
      </c>
      <c r="H70" s="2">
        <f t="shared" si="1"/>
        <v>0.81000000000130967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26322.41</v>
      </c>
      <c r="D72" s="1">
        <f>'PR-RAS'!E76</f>
        <v>29632.400000000001</v>
      </c>
      <c r="E72" s="1">
        <v>0</v>
      </c>
      <c r="F72" s="1">
        <v>0</v>
      </c>
      <c r="G72" s="2">
        <f t="shared" si="0"/>
        <v>6076.6919099999996</v>
      </c>
      <c r="H72" s="2">
        <f t="shared" si="1"/>
        <v>0.81000000000130967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22760.66</v>
      </c>
      <c r="D78" s="1">
        <f>'PR-RAS'!E82</f>
        <v>75086.570000000022</v>
      </c>
      <c r="E78" s="1">
        <v>0</v>
      </c>
      <c r="F78" s="1">
        <v>0</v>
      </c>
      <c r="G78" s="2">
        <f t="shared" si="0"/>
        <v>13315.902600000003</v>
      </c>
      <c r="H78" s="2">
        <f t="shared" si="1"/>
        <v>0.76999999997860868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124.62</v>
      </c>
      <c r="D79" s="1">
        <f>'PR-RAS'!E83</f>
        <v>209.94</v>
      </c>
      <c r="E79" s="1">
        <v>0</v>
      </c>
      <c r="F79" s="1">
        <v>0</v>
      </c>
      <c r="G79" s="2">
        <f t="shared" si="0"/>
        <v>42.470999999999997</v>
      </c>
      <c r="H79" s="2">
        <f t="shared" si="1"/>
        <v>0.43999999999999773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36.82</v>
      </c>
      <c r="D81" s="1">
        <f>'PR-RAS'!E85</f>
        <v>68.790000000000006</v>
      </c>
      <c r="E81" s="1">
        <v>0</v>
      </c>
      <c r="F81" s="1">
        <v>0</v>
      </c>
      <c r="G81" s="2">
        <f t="shared" si="0"/>
        <v>13.952</v>
      </c>
      <c r="H81" s="2">
        <f t="shared" si="1"/>
        <v>0.38999999999999346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87.8</v>
      </c>
      <c r="D82" s="1">
        <f>'PR-RAS'!E86</f>
        <v>141.15</v>
      </c>
      <c r="E82" s="1">
        <v>0</v>
      </c>
      <c r="F82" s="1">
        <v>0</v>
      </c>
      <c r="G82" s="2">
        <f t="shared" si="0"/>
        <v>29.978100000000001</v>
      </c>
      <c r="H82" s="2">
        <f t="shared" si="1"/>
        <v>0.35000000000000853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22636.04</v>
      </c>
      <c r="D87" s="1">
        <f>'PR-RAS'!E91</f>
        <v>74876.630000000019</v>
      </c>
      <c r="E87" s="1">
        <v>0</v>
      </c>
      <c r="F87" s="1">
        <v>0</v>
      </c>
      <c r="G87" s="2">
        <f t="shared" si="0"/>
        <v>14825.479800000003</v>
      </c>
      <c r="H87" s="2">
        <f t="shared" si="1"/>
        <v>0.40999999998166459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477.19</v>
      </c>
      <c r="D88" s="1">
        <f>'PR-RAS'!E92</f>
        <v>78.63</v>
      </c>
      <c r="E88" s="1">
        <v>0</v>
      </c>
      <c r="F88" s="1">
        <v>0</v>
      </c>
      <c r="G88" s="2">
        <f t="shared" si="0"/>
        <v>55.197150000000001</v>
      </c>
      <c r="H88" s="2">
        <f t="shared" si="1"/>
        <v>0.56000000000000227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20949.96</v>
      </c>
      <c r="D89" s="1">
        <f>'PR-RAS'!E93</f>
        <v>74527.91</v>
      </c>
      <c r="E89" s="1">
        <v>0</v>
      </c>
      <c r="F89" s="1">
        <v>0</v>
      </c>
      <c r="G89" s="2">
        <f t="shared" si="0"/>
        <v>14960.508639999998</v>
      </c>
      <c r="H89" s="2">
        <f t="shared" si="1"/>
        <v>0.12999999999738066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57.33</v>
      </c>
      <c r="D90" s="1">
        <f>'PR-RAS'!E94</f>
        <v>3.21</v>
      </c>
      <c r="E90" s="1">
        <v>0</v>
      </c>
      <c r="F90" s="1">
        <v>0</v>
      </c>
      <c r="G90" s="2">
        <f t="shared" si="0"/>
        <v>5.6737500000000001</v>
      </c>
      <c r="H90" s="2">
        <f t="shared" si="1"/>
        <v>0.53999999999999826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1151.56</v>
      </c>
      <c r="D93" s="1">
        <f>'PR-RAS'!E97</f>
        <v>266.88</v>
      </c>
      <c r="E93" s="1">
        <v>0</v>
      </c>
      <c r="F93" s="1">
        <v>0</v>
      </c>
      <c r="G93" s="2">
        <f t="shared" si="0"/>
        <v>155.04944</v>
      </c>
      <c r="H93" s="2">
        <f t="shared" si="1"/>
        <v>0.56000000000005912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365564.31</v>
      </c>
      <c r="D102" s="1">
        <f>'PR-RAS'!E106</f>
        <v>1021131.16</v>
      </c>
      <c r="E102" s="1">
        <v>0</v>
      </c>
      <c r="F102" s="1">
        <v>0</v>
      </c>
      <c r="G102" s="2">
        <f t="shared" si="0"/>
        <v>243190.48963</v>
      </c>
      <c r="H102" s="2">
        <f t="shared" si="1"/>
        <v>0.47000000003026798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7020.1</v>
      </c>
      <c r="D103" s="1">
        <f>'PR-RAS'!E107</f>
        <v>285770.45</v>
      </c>
      <c r="E103" s="1">
        <v>0</v>
      </c>
      <c r="F103" s="1">
        <v>0</v>
      </c>
      <c r="G103" s="2">
        <f t="shared" si="0"/>
        <v>59013.221999999994</v>
      </c>
      <c r="H103" s="2">
        <f t="shared" si="1"/>
        <v>0.55000000001200533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5387.27</v>
      </c>
      <c r="D105" s="1">
        <f>'PR-RAS'!E109</f>
        <v>6866.16</v>
      </c>
      <c r="E105" s="1">
        <v>0</v>
      </c>
      <c r="F105" s="1">
        <v>0</v>
      </c>
      <c r="G105" s="2">
        <f t="shared" si="0"/>
        <v>1988.4373599999999</v>
      </c>
      <c r="H105" s="2">
        <f t="shared" si="1"/>
        <v>0.43000000000029104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53.33</v>
      </c>
      <c r="D106" s="1">
        <f>'PR-RAS'!E110</f>
        <v>62.64</v>
      </c>
      <c r="E106" s="1">
        <v>0</v>
      </c>
      <c r="F106" s="1">
        <v>0</v>
      </c>
      <c r="G106" s="2">
        <f t="shared" si="0"/>
        <v>18.754049999999999</v>
      </c>
      <c r="H106" s="2">
        <f t="shared" si="1"/>
        <v>0.68999999999999773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1579.5</v>
      </c>
      <c r="D107" s="1">
        <f>'PR-RAS'!E111</f>
        <v>278841.65000000002</v>
      </c>
      <c r="E107" s="1">
        <v>0</v>
      </c>
      <c r="F107" s="1">
        <v>0</v>
      </c>
      <c r="G107" s="2">
        <f t="shared" si="0"/>
        <v>59281.856800000001</v>
      </c>
      <c r="H107" s="2">
        <f t="shared" si="1"/>
        <v>0.84999999997671694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2286.94</v>
      </c>
      <c r="D108" s="1">
        <f>'PR-RAS'!E112</f>
        <v>26379.45</v>
      </c>
      <c r="E108" s="1">
        <v>0</v>
      </c>
      <c r="F108" s="1">
        <v>0</v>
      </c>
      <c r="G108" s="2">
        <f t="shared" si="0"/>
        <v>5889.90488</v>
      </c>
      <c r="H108" s="2">
        <f t="shared" si="1"/>
        <v>0.51000000000067303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50.08</v>
      </c>
      <c r="D110" s="1">
        <f>'PR-RAS'!E114</f>
        <v>1040.7</v>
      </c>
      <c r="E110" s="1">
        <v>0</v>
      </c>
      <c r="F110" s="1">
        <v>0</v>
      </c>
      <c r="G110" s="2">
        <f t="shared" si="0"/>
        <v>232.33132000000001</v>
      </c>
      <c r="H110" s="2">
        <f t="shared" si="1"/>
        <v>0.37999999999995282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2236.86</v>
      </c>
      <c r="D113" s="1">
        <f>'PR-RAS'!E117</f>
        <v>25338.75</v>
      </c>
      <c r="E113" s="1">
        <v>0</v>
      </c>
      <c r="F113" s="1">
        <v>0</v>
      </c>
      <c r="G113" s="2">
        <f t="shared" si="0"/>
        <v>5926.4083200000005</v>
      </c>
      <c r="H113" s="2">
        <f t="shared" si="1"/>
        <v>0.38999999999987267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356257.27</v>
      </c>
      <c r="D116" s="1">
        <f>'PR-RAS'!E120</f>
        <v>708981.26</v>
      </c>
      <c r="E116" s="1">
        <v>0</v>
      </c>
      <c r="F116" s="1">
        <v>0</v>
      </c>
      <c r="G116" s="2">
        <f t="shared" si="0"/>
        <v>204035.27585000001</v>
      </c>
      <c r="H116" s="2">
        <f t="shared" si="1"/>
        <v>0.53000000002793968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135596.69</v>
      </c>
      <c r="D117" s="1">
        <f>'PR-RAS'!E121</f>
        <v>464852.96</v>
      </c>
      <c r="E117" s="1">
        <v>0</v>
      </c>
      <c r="F117" s="1">
        <v>0</v>
      </c>
      <c r="G117" s="2">
        <f t="shared" si="0"/>
        <v>123575.10276000002</v>
      </c>
      <c r="H117" s="2">
        <f t="shared" si="1"/>
        <v>0.34999999997671694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220660.58</v>
      </c>
      <c r="D118" s="1">
        <f>'PR-RAS'!E122</f>
        <v>244128.3</v>
      </c>
      <c r="E118" s="1">
        <v>0</v>
      </c>
      <c r="F118" s="1">
        <v>0</v>
      </c>
      <c r="G118" s="2">
        <f t="shared" si="0"/>
        <v>82943.310060000003</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6314</v>
      </c>
      <c r="D121" s="1">
        <f>'PR-RAS'!E125</f>
        <v>4170.25</v>
      </c>
      <c r="E121" s="1">
        <v>0</v>
      </c>
      <c r="F121" s="1">
        <v>0</v>
      </c>
      <c r="G121" s="2">
        <f t="shared" si="0"/>
        <v>1758.54</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6314</v>
      </c>
      <c r="D122" s="1">
        <f>'PR-RAS'!E126</f>
        <v>4170.25</v>
      </c>
      <c r="E122" s="1">
        <v>0</v>
      </c>
      <c r="F122" s="1">
        <v>0</v>
      </c>
      <c r="G122" s="2">
        <f t="shared" si="0"/>
        <v>1773.1944999999998</v>
      </c>
      <c r="H122" s="2">
        <f t="shared" si="1"/>
        <v>0.25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6314</v>
      </c>
      <c r="D124" s="1">
        <f>'PR-RAS'!E128</f>
        <v>4170.25</v>
      </c>
      <c r="E124" s="1">
        <v>0</v>
      </c>
      <c r="F124" s="1">
        <v>0</v>
      </c>
      <c r="G124" s="2">
        <f t="shared" si="0"/>
        <v>1802.5035</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155.88999999999999</v>
      </c>
      <c r="D136" s="1">
        <f>'PR-RAS'!E140</f>
        <v>830</v>
      </c>
      <c r="E136" s="1">
        <v>0</v>
      </c>
      <c r="F136" s="1">
        <v>0</v>
      </c>
      <c r="G136" s="2">
        <f t="shared" si="0"/>
        <v>245.14515</v>
      </c>
      <c r="H136" s="2">
        <f t="shared" si="1"/>
        <v>0.11000000000001364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60</v>
      </c>
      <c r="D137" s="1">
        <f>'PR-RAS'!E141</f>
        <v>780</v>
      </c>
      <c r="E137" s="1">
        <v>0</v>
      </c>
      <c r="F137" s="1">
        <v>0</v>
      </c>
      <c r="G137" s="2">
        <f t="shared" si="0"/>
        <v>220.32000000000002</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60</v>
      </c>
      <c r="D146" s="1">
        <f>'PR-RAS'!E150</f>
        <v>780</v>
      </c>
      <c r="E146" s="1">
        <v>0</v>
      </c>
      <c r="F146" s="1">
        <v>0</v>
      </c>
      <c r="G146" s="2">
        <f t="shared" si="0"/>
        <v>234.89999999999998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95.89</v>
      </c>
      <c r="D147" s="1">
        <f>'PR-RAS'!E151</f>
        <v>50</v>
      </c>
      <c r="E147" s="1">
        <v>0</v>
      </c>
      <c r="F147" s="1">
        <v>0</v>
      </c>
      <c r="G147" s="2">
        <f t="shared" si="0"/>
        <v>28.599939999999997</v>
      </c>
      <c r="H147" s="2">
        <f t="shared" si="1"/>
        <v>0.10999999999999943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688581.48</v>
      </c>
      <c r="D148" s="1">
        <f>'PR-RAS'!E152</f>
        <v>1150305.67</v>
      </c>
      <c r="E148" s="1">
        <v>0</v>
      </c>
      <c r="F148" s="1">
        <v>0</v>
      </c>
      <c r="G148" s="2">
        <f t="shared" si="0"/>
        <v>439411.34453999996</v>
      </c>
      <c r="H148" s="2">
        <f t="shared" si="1"/>
        <v>0.81000000005587935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93458.109999999986</v>
      </c>
      <c r="D149" s="1">
        <f>'PR-RAS'!E153</f>
        <v>131356.6</v>
      </c>
      <c r="E149" s="1">
        <v>0</v>
      </c>
      <c r="F149" s="1">
        <v>0</v>
      </c>
      <c r="G149" s="2">
        <f t="shared" si="0"/>
        <v>52713.353879999995</v>
      </c>
      <c r="H149" s="2">
        <f t="shared" si="1"/>
        <v>0.5099999999802094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79816.539999999994</v>
      </c>
      <c r="D150" s="1">
        <f>'PR-RAS'!E154</f>
        <v>112752.39</v>
      </c>
      <c r="E150" s="1">
        <v>0</v>
      </c>
      <c r="F150" s="1">
        <v>0</v>
      </c>
      <c r="G150" s="2">
        <f t="shared" si="0"/>
        <v>45492.876680000001</v>
      </c>
      <c r="H150" s="2">
        <f t="shared" si="1"/>
        <v>0.85000000000582077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79816.539999999994</v>
      </c>
      <c r="D151" s="1">
        <f>'PR-RAS'!E155</f>
        <v>112752.39</v>
      </c>
      <c r="E151" s="1">
        <v>0</v>
      </c>
      <c r="F151" s="1">
        <v>0</v>
      </c>
      <c r="G151" s="2">
        <f t="shared" si="0"/>
        <v>45798.197999999997</v>
      </c>
      <c r="H151" s="2">
        <f t="shared" si="1"/>
        <v>0.85000000000582077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471.81</v>
      </c>
      <c r="D155" s="1">
        <f>'PR-RAS'!E159</f>
        <v>0</v>
      </c>
      <c r="E155" s="1">
        <v>0</v>
      </c>
      <c r="F155" s="1">
        <v>0</v>
      </c>
      <c r="G155" s="2">
        <f t="shared" si="0"/>
        <v>72.658739999999995</v>
      </c>
      <c r="H155" s="2">
        <f t="shared" si="1"/>
        <v>0.18999999999999773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13169.76</v>
      </c>
      <c r="D156" s="1">
        <f>'PR-RAS'!E160</f>
        <v>18604.21</v>
      </c>
      <c r="E156" s="1">
        <v>0</v>
      </c>
      <c r="F156" s="1">
        <v>0</v>
      </c>
      <c r="G156" s="2">
        <f t="shared" si="0"/>
        <v>7808.6179000000002</v>
      </c>
      <c r="H156" s="2">
        <f t="shared" si="1"/>
        <v>0.44999999999890861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13169.76</v>
      </c>
      <c r="D158" s="1">
        <f>'PR-RAS'!E162</f>
        <v>18604.21</v>
      </c>
      <c r="E158" s="1">
        <v>0</v>
      </c>
      <c r="F158" s="1">
        <v>0</v>
      </c>
      <c r="G158" s="2">
        <f t="shared" si="0"/>
        <v>7909.3742600000005</v>
      </c>
      <c r="H158" s="2">
        <f t="shared" si="1"/>
        <v>0.44999999999890861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282410.56</v>
      </c>
      <c r="D160" s="1">
        <f>'PR-RAS'!E164</f>
        <v>365344.3</v>
      </c>
      <c r="E160" s="1">
        <v>0</v>
      </c>
      <c r="F160" s="1">
        <v>0</v>
      </c>
      <c r="G160" s="2">
        <f t="shared" si="0"/>
        <v>161082.76643999998</v>
      </c>
      <c r="H160" s="2">
        <f t="shared" si="1"/>
        <v>0.73999999999068677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6103.41</v>
      </c>
      <c r="D161" s="1">
        <f>'PR-RAS'!E165</f>
        <v>7218.5</v>
      </c>
      <c r="E161" s="1">
        <v>0</v>
      </c>
      <c r="F161" s="1">
        <v>0</v>
      </c>
      <c r="G161" s="2">
        <f t="shared" si="0"/>
        <v>3286.4656</v>
      </c>
      <c r="H161" s="2">
        <f t="shared" si="1"/>
        <v>0.90999999999985448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1240.55</v>
      </c>
      <c r="D162" s="1">
        <f>'PR-RAS'!E166</f>
        <v>777.6</v>
      </c>
      <c r="E162" s="1">
        <v>0</v>
      </c>
      <c r="F162" s="1">
        <v>0</v>
      </c>
      <c r="G162" s="2">
        <f t="shared" si="0"/>
        <v>450.11574999999999</v>
      </c>
      <c r="H162" s="2">
        <f t="shared" si="1"/>
        <v>0.85000000000002274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3146.32</v>
      </c>
      <c r="D163" s="1">
        <f>'PR-RAS'!E167</f>
        <v>1948.9</v>
      </c>
      <c r="E163" s="1">
        <v>0</v>
      </c>
      <c r="F163" s="1">
        <v>0</v>
      </c>
      <c r="G163" s="2">
        <f t="shared" si="0"/>
        <v>1141.1474400000002</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26.54</v>
      </c>
      <c r="D164" s="1">
        <f>'PR-RAS'!E168</f>
        <v>392</v>
      </c>
      <c r="E164" s="1">
        <v>0</v>
      </c>
      <c r="F164" s="1">
        <v>0</v>
      </c>
      <c r="G164" s="2">
        <f t="shared" si="0"/>
        <v>132.11802</v>
      </c>
      <c r="H164" s="2">
        <f t="shared" si="1"/>
        <v>0.46000000000000085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1690</v>
      </c>
      <c r="D165" s="1">
        <f>'PR-RAS'!E169</f>
        <v>4100</v>
      </c>
      <c r="E165" s="1">
        <v>0</v>
      </c>
      <c r="F165" s="1">
        <v>0</v>
      </c>
      <c r="G165" s="2">
        <f t="shared" si="0"/>
        <v>1621.96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26752.5</v>
      </c>
      <c r="D166" s="1">
        <f>'PR-RAS'!E170</f>
        <v>32727.949999999997</v>
      </c>
      <c r="E166" s="1">
        <v>0</v>
      </c>
      <c r="F166" s="1">
        <v>0</v>
      </c>
      <c r="G166" s="2">
        <f t="shared" si="0"/>
        <v>15214.386</v>
      </c>
      <c r="H166" s="2">
        <f t="shared" si="1"/>
        <v>0.55000000000291038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3003.21</v>
      </c>
      <c r="D167" s="1">
        <f>'PR-RAS'!E171</f>
        <v>3157.98</v>
      </c>
      <c r="E167" s="1">
        <v>0</v>
      </c>
      <c r="F167" s="1">
        <v>0</v>
      </c>
      <c r="G167" s="2">
        <f t="shared" si="0"/>
        <v>1546.9822200000001</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1623.75</v>
      </c>
      <c r="E168" s="1">
        <v>0</v>
      </c>
      <c r="F168" s="1">
        <v>0</v>
      </c>
      <c r="G168" s="2">
        <f t="shared" si="0"/>
        <v>542.33249999999998</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22583.32</v>
      </c>
      <c r="D169" s="1">
        <f>'PR-RAS'!E173</f>
        <v>23366.73</v>
      </c>
      <c r="E169" s="1">
        <v>0</v>
      </c>
      <c r="F169" s="1">
        <v>0</v>
      </c>
      <c r="G169" s="2">
        <f t="shared" si="0"/>
        <v>11645.21904</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1022.27</v>
      </c>
      <c r="D170" s="1">
        <f>'PR-RAS'!E174</f>
        <v>833.01</v>
      </c>
      <c r="E170" s="1">
        <v>0</v>
      </c>
      <c r="F170" s="1">
        <v>0</v>
      </c>
      <c r="G170" s="2">
        <f t="shared" si="0"/>
        <v>454.32101</v>
      </c>
      <c r="H170" s="2">
        <f t="shared" si="1"/>
        <v>0.27999999999997272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143.69999999999999</v>
      </c>
      <c r="D171" s="1">
        <f>'PR-RAS'!E175</f>
        <v>3688.48</v>
      </c>
      <c r="E171" s="1">
        <v>0</v>
      </c>
      <c r="F171" s="1">
        <v>0</v>
      </c>
      <c r="G171" s="2">
        <f t="shared" si="0"/>
        <v>1278.5122000000001</v>
      </c>
      <c r="H171" s="2">
        <f t="shared" si="1"/>
        <v>0.78000000000002956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58</v>
      </c>
      <c r="E173" s="1">
        <v>0</v>
      </c>
      <c r="F173" s="1">
        <v>0</v>
      </c>
      <c r="G173" s="2">
        <f t="shared" si="0"/>
        <v>19.951999999999998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215142.8</v>
      </c>
      <c r="D174" s="1">
        <f>'PR-RAS'!E178</f>
        <v>308095.23</v>
      </c>
      <c r="E174" s="1">
        <v>0</v>
      </c>
      <c r="F174" s="1">
        <v>0</v>
      </c>
      <c r="G174" s="2">
        <f t="shared" si="0"/>
        <v>143820.65398</v>
      </c>
      <c r="H174" s="2">
        <f t="shared" si="1"/>
        <v>0.42999999999301508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7908.7</v>
      </c>
      <c r="D175" s="1">
        <f>'PR-RAS'!E179</f>
        <v>4621.6499999999996</v>
      </c>
      <c r="E175" s="1">
        <v>0</v>
      </c>
      <c r="F175" s="1">
        <v>0</v>
      </c>
      <c r="G175" s="2">
        <f t="shared" si="0"/>
        <v>2984.4479999999999</v>
      </c>
      <c r="H175" s="2">
        <f t="shared" si="1"/>
        <v>0.6500000000005457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102716.01</v>
      </c>
      <c r="D176" s="1">
        <f>'PR-RAS'!E180</f>
        <v>188271.74</v>
      </c>
      <c r="E176" s="1">
        <v>0</v>
      </c>
      <c r="F176" s="1">
        <v>0</v>
      </c>
      <c r="G176" s="2">
        <f t="shared" si="0"/>
        <v>83870.410749999995</v>
      </c>
      <c r="H176" s="2">
        <f t="shared" si="1"/>
        <v>0.27000000000407454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6037.32</v>
      </c>
      <c r="D177" s="1">
        <f>'PR-RAS'!E181</f>
        <v>3370.25</v>
      </c>
      <c r="E177" s="1">
        <v>0</v>
      </c>
      <c r="F177" s="1">
        <v>0</v>
      </c>
      <c r="G177" s="2">
        <f t="shared" si="0"/>
        <v>2248.8963199999998</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32360.58</v>
      </c>
      <c r="D178" s="1">
        <f>'PR-RAS'!E182</f>
        <v>34717.14</v>
      </c>
      <c r="E178" s="1">
        <v>0</v>
      </c>
      <c r="F178" s="1">
        <v>0</v>
      </c>
      <c r="G178" s="2">
        <f t="shared" si="0"/>
        <v>18017.69022</v>
      </c>
      <c r="H178" s="2">
        <f t="shared" si="1"/>
        <v>0.55999999999767169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10046.629999999999</v>
      </c>
      <c r="D179" s="1">
        <f>'PR-RAS'!E183</f>
        <v>6530</v>
      </c>
      <c r="E179" s="1">
        <v>0</v>
      </c>
      <c r="F179" s="1">
        <v>0</v>
      </c>
      <c r="G179" s="2">
        <f t="shared" si="0"/>
        <v>4112.9801399999997</v>
      </c>
      <c r="H179" s="2">
        <f t="shared" si="1"/>
        <v>0.37000000000080036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6624.09</v>
      </c>
      <c r="D180" s="1">
        <f>'PR-RAS'!E184</f>
        <v>170</v>
      </c>
      <c r="E180" s="1">
        <v>0</v>
      </c>
      <c r="F180" s="1">
        <v>0</v>
      </c>
      <c r="G180" s="2">
        <f t="shared" si="0"/>
        <v>1246.5721100000001</v>
      </c>
      <c r="H180" s="2">
        <f t="shared" si="1"/>
        <v>9.0000000000145519E-2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32713.55</v>
      </c>
      <c r="D181" s="1">
        <f>'PR-RAS'!E185</f>
        <v>49755.08</v>
      </c>
      <c r="E181" s="1">
        <v>0</v>
      </c>
      <c r="F181" s="1">
        <v>0</v>
      </c>
      <c r="G181" s="2">
        <f t="shared" si="0"/>
        <v>23800.267799999998</v>
      </c>
      <c r="H181" s="2">
        <f t="shared" si="1"/>
        <v>0.53000000000247383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7693.89</v>
      </c>
      <c r="D182" s="1">
        <f>'PR-RAS'!E186</f>
        <v>7589.21</v>
      </c>
      <c r="E182" s="1">
        <v>0</v>
      </c>
      <c r="F182" s="1">
        <v>0</v>
      </c>
      <c r="G182" s="2">
        <f t="shared" si="0"/>
        <v>4139.8881099999999</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9042.0300000000007</v>
      </c>
      <c r="D183" s="1">
        <f>'PR-RAS'!E187</f>
        <v>13070.16</v>
      </c>
      <c r="E183" s="1">
        <v>0</v>
      </c>
      <c r="F183" s="1">
        <v>0</v>
      </c>
      <c r="G183" s="2">
        <f t="shared" si="0"/>
        <v>6403.1876999999995</v>
      </c>
      <c r="H183" s="2">
        <f t="shared" si="1"/>
        <v>0.19000000000050932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34411.85</v>
      </c>
      <c r="D190" s="1">
        <f>'PR-RAS'!E194</f>
        <v>17302.62</v>
      </c>
      <c r="E190" s="1">
        <v>0</v>
      </c>
      <c r="F190" s="1">
        <v>0</v>
      </c>
      <c r="G190" s="2">
        <f t="shared" si="0"/>
        <v>13044.230009999999</v>
      </c>
      <c r="H190" s="2">
        <f t="shared" si="1"/>
        <v>0.53000000000247383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2592.66</v>
      </c>
      <c r="D191" s="1">
        <f>'PR-RAS'!E195</f>
        <v>792.66</v>
      </c>
      <c r="E191" s="1">
        <v>0</v>
      </c>
      <c r="F191" s="1">
        <v>0</v>
      </c>
      <c r="G191" s="2">
        <f t="shared" si="0"/>
        <v>793.81619999999998</v>
      </c>
      <c r="H191" s="2">
        <f t="shared" si="1"/>
        <v>0.68000000000017735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5832.62</v>
      </c>
      <c r="D192" s="1">
        <f>'PR-RAS'!E196</f>
        <v>2697.84</v>
      </c>
      <c r="E192" s="1">
        <v>0</v>
      </c>
      <c r="F192" s="1">
        <v>0</v>
      </c>
      <c r="G192" s="2">
        <f t="shared" si="0"/>
        <v>2144.6052999999997</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3755.2</v>
      </c>
      <c r="D193" s="1">
        <f>'PR-RAS'!E197</f>
        <v>8515.92</v>
      </c>
      <c r="E193" s="1">
        <v>0</v>
      </c>
      <c r="F193" s="1">
        <v>0</v>
      </c>
      <c r="G193" s="2">
        <f t="shared" si="0"/>
        <v>3991.1116800000004</v>
      </c>
      <c r="H193" s="2">
        <f t="shared" si="1"/>
        <v>0.27999999999974534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3400</v>
      </c>
      <c r="D194" s="1">
        <f>'PR-RAS'!E198</f>
        <v>2700</v>
      </c>
      <c r="E194" s="1">
        <v>0</v>
      </c>
      <c r="F194" s="1">
        <v>0</v>
      </c>
      <c r="G194" s="2">
        <f t="shared" si="0"/>
        <v>1698.4</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17063.72</v>
      </c>
      <c r="D195" s="1">
        <f>'PR-RAS'!E199</f>
        <v>314.58</v>
      </c>
      <c r="E195" s="1">
        <v>0</v>
      </c>
      <c r="F195" s="1">
        <v>0</v>
      </c>
      <c r="G195" s="2">
        <f t="shared" si="0"/>
        <v>3432.4187200000001</v>
      </c>
      <c r="H195" s="2">
        <f t="shared" si="1"/>
        <v>0.69999999999885176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1767.65</v>
      </c>
      <c r="D197" s="1">
        <f>'PR-RAS'!E201</f>
        <v>2281.62</v>
      </c>
      <c r="E197" s="1">
        <v>0</v>
      </c>
      <c r="F197" s="1">
        <v>0</v>
      </c>
      <c r="G197" s="2">
        <f t="shared" si="0"/>
        <v>1240.8544399999998</v>
      </c>
      <c r="H197" s="2">
        <f t="shared" si="1"/>
        <v>0.73000000000001819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4855.92</v>
      </c>
      <c r="D198" s="1">
        <f>'PR-RAS'!E202</f>
        <v>4204.8600000000006</v>
      </c>
      <c r="E198" s="1">
        <v>0</v>
      </c>
      <c r="F198" s="1">
        <v>0</v>
      </c>
      <c r="G198" s="2">
        <f t="shared" si="0"/>
        <v>2613.3310800000004</v>
      </c>
      <c r="H198" s="2">
        <f t="shared" si="1"/>
        <v>0.21999999999934516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3198.35</v>
      </c>
      <c r="D204" s="1">
        <f>'PR-RAS'!E208</f>
        <v>2497.2600000000002</v>
      </c>
      <c r="E204" s="1">
        <v>0</v>
      </c>
      <c r="F204" s="1">
        <v>0</v>
      </c>
      <c r="G204" s="2">
        <f t="shared" si="0"/>
        <v>1663.1526100000003</v>
      </c>
      <c r="H204" s="2">
        <f t="shared" si="1"/>
        <v>0.61000000000012733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3198.35</v>
      </c>
      <c r="D207" s="1">
        <f>'PR-RAS'!E211</f>
        <v>2497.2600000000002</v>
      </c>
      <c r="E207" s="1">
        <v>0</v>
      </c>
      <c r="F207" s="1">
        <v>0</v>
      </c>
      <c r="G207" s="2">
        <f t="shared" si="0"/>
        <v>1687.7312200000001</v>
      </c>
      <c r="H207" s="2">
        <f t="shared" si="1"/>
        <v>0.61000000000012733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1657.5700000000002</v>
      </c>
      <c r="D212" s="1">
        <f>'PR-RAS'!E216</f>
        <v>1707.6</v>
      </c>
      <c r="E212" s="1">
        <v>0</v>
      </c>
      <c r="F212" s="1">
        <v>0</v>
      </c>
      <c r="G212" s="2">
        <f t="shared" si="0"/>
        <v>1070.35447</v>
      </c>
      <c r="H212" s="2">
        <f t="shared" si="1"/>
        <v>0.82999999999992724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1560.39</v>
      </c>
      <c r="D213" s="1">
        <f>'PR-RAS'!E217</f>
        <v>1707.6</v>
      </c>
      <c r="E213" s="1">
        <v>0</v>
      </c>
      <c r="F213" s="1">
        <v>0</v>
      </c>
      <c r="G213" s="2">
        <f t="shared" si="0"/>
        <v>1054.8250800000001</v>
      </c>
      <c r="H213" s="2">
        <f t="shared" si="1"/>
        <v>0.79000000000019099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97.18</v>
      </c>
      <c r="D215" s="1">
        <f>'PR-RAS'!E219</f>
        <v>0</v>
      </c>
      <c r="E215" s="1">
        <v>0</v>
      </c>
      <c r="F215" s="1">
        <v>0</v>
      </c>
      <c r="G215" s="2">
        <f t="shared" si="0"/>
        <v>20.796520000000001</v>
      </c>
      <c r="H215" s="2">
        <f t="shared" si="1"/>
        <v>0.18000000000000682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12.02</v>
      </c>
      <c r="D217" s="1">
        <f>'PR-RAS'!E221</f>
        <v>0</v>
      </c>
      <c r="E217" s="1">
        <v>0</v>
      </c>
      <c r="F217" s="1">
        <v>0</v>
      </c>
      <c r="G217" s="2">
        <f t="shared" si="0"/>
        <v>2.59632</v>
      </c>
      <c r="H217" s="2">
        <f t="shared" si="1"/>
        <v>1.9999999999999574E-2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12.02</v>
      </c>
      <c r="D221" s="1">
        <f>'PR-RAS'!E225</f>
        <v>0</v>
      </c>
      <c r="E221" s="1">
        <v>0</v>
      </c>
      <c r="F221" s="1">
        <v>0</v>
      </c>
      <c r="G221" s="2">
        <f t="shared" si="0"/>
        <v>2.6444000000000001</v>
      </c>
      <c r="H221" s="2">
        <f t="shared" si="1"/>
        <v>1.9999999999999574E-2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12.02</v>
      </c>
      <c r="D224" s="1">
        <f>'PR-RAS'!E228</f>
        <v>0</v>
      </c>
      <c r="E224" s="1">
        <v>0</v>
      </c>
      <c r="F224" s="1">
        <v>0</v>
      </c>
      <c r="G224" s="2">
        <f t="shared" si="0"/>
        <v>2.6804600000000001</v>
      </c>
      <c r="H224" s="2">
        <f t="shared" si="1"/>
        <v>1.9999999999999574E-2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189418.87</v>
      </c>
      <c r="D226" s="1">
        <f>'PR-RAS'!E230</f>
        <v>326644.63</v>
      </c>
      <c r="E226" s="1">
        <v>0</v>
      </c>
      <c r="F226" s="1">
        <v>0</v>
      </c>
      <c r="G226" s="2">
        <f t="shared" si="0"/>
        <v>189609.32925000001</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3201.61</v>
      </c>
      <c r="D233" s="1">
        <f>'PR-RAS'!E237</f>
        <v>700</v>
      </c>
      <c r="E233" s="1">
        <v>0</v>
      </c>
      <c r="F233" s="1">
        <v>0</v>
      </c>
      <c r="G233" s="2">
        <f t="shared" si="0"/>
        <v>1067.5735200000001</v>
      </c>
      <c r="H233" s="2">
        <f t="shared" si="1"/>
        <v>0.38999999999987267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3201.61</v>
      </c>
      <c r="D234" s="1">
        <f>'PR-RAS'!E238</f>
        <v>700</v>
      </c>
      <c r="E234" s="1">
        <v>0</v>
      </c>
      <c r="F234" s="1">
        <v>0</v>
      </c>
      <c r="G234" s="2">
        <f t="shared" si="0"/>
        <v>1072.1751300000001</v>
      </c>
      <c r="H234" s="2">
        <f t="shared" si="1"/>
        <v>0.38999999999987267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80569.33</v>
      </c>
      <c r="D242" s="1">
        <f>'PR-RAS'!E246</f>
        <v>184427.97</v>
      </c>
      <c r="E242" s="1">
        <v>0</v>
      </c>
      <c r="F242" s="1">
        <v>0</v>
      </c>
      <c r="G242" s="2">
        <f t="shared" si="0"/>
        <v>108311.49007</v>
      </c>
      <c r="H242" s="2">
        <f t="shared" si="1"/>
        <v>0.36000000000058208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80299.820000000007</v>
      </c>
      <c r="D243" s="1">
        <f>'PR-RAS'!E247</f>
        <v>183895.22</v>
      </c>
      <c r="E243" s="1">
        <v>0</v>
      </c>
      <c r="F243" s="1">
        <v>0</v>
      </c>
      <c r="G243" s="2">
        <f t="shared" si="0"/>
        <v>108437.84292</v>
      </c>
      <c r="H243" s="2">
        <f t="shared" si="1"/>
        <v>0.39999999999417923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269.51</v>
      </c>
      <c r="D244" s="1">
        <f>'PR-RAS'!E248</f>
        <v>532.75</v>
      </c>
      <c r="E244" s="1">
        <v>0</v>
      </c>
      <c r="F244" s="1">
        <v>0</v>
      </c>
      <c r="G244" s="2">
        <f t="shared" si="0"/>
        <v>324.40742999999998</v>
      </c>
      <c r="H244" s="2">
        <f t="shared" si="1"/>
        <v>0.74000000000000909</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105647.93</v>
      </c>
      <c r="D246" s="1">
        <f>'PR-RAS'!E250</f>
        <v>141516.66</v>
      </c>
      <c r="E246" s="1">
        <v>0</v>
      </c>
      <c r="F246" s="1">
        <v>0</v>
      </c>
      <c r="G246" s="2">
        <f t="shared" si="0"/>
        <v>95226.90625</v>
      </c>
      <c r="H246" s="2">
        <f t="shared" si="1"/>
        <v>0.41000000000349246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105647.93</v>
      </c>
      <c r="D247" s="1">
        <f>'PR-RAS'!E251</f>
        <v>141516.66</v>
      </c>
      <c r="E247" s="1">
        <v>0</v>
      </c>
      <c r="F247" s="1">
        <v>0</v>
      </c>
      <c r="G247" s="2">
        <f t="shared" si="0"/>
        <v>95615.587499999994</v>
      </c>
      <c r="H247" s="2">
        <f t="shared" si="1"/>
        <v>0.41000000000349246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62317.919999999998</v>
      </c>
      <c r="D258" s="1">
        <f>'PR-RAS'!E262</f>
        <v>99351.5</v>
      </c>
      <c r="E258" s="1">
        <v>0</v>
      </c>
      <c r="F258" s="1">
        <v>0</v>
      </c>
      <c r="G258" s="2">
        <f t="shared" si="0"/>
        <v>67082.376439999993</v>
      </c>
      <c r="H258" s="2">
        <f t="shared" si="1"/>
        <v>0.58000000000174623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62317.919999999998</v>
      </c>
      <c r="D265" s="1">
        <f>'PR-RAS'!E269</f>
        <v>99351.5</v>
      </c>
      <c r="E265" s="1">
        <v>0</v>
      </c>
      <c r="F265" s="1">
        <v>0</v>
      </c>
      <c r="G265" s="2">
        <f t="shared" si="0"/>
        <v>68909.522880000004</v>
      </c>
      <c r="H265" s="2">
        <f t="shared" si="1"/>
        <v>0.58000000000174623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29437.5</v>
      </c>
      <c r="D266" s="1">
        <f>'PR-RAS'!E270</f>
        <v>69350</v>
      </c>
      <c r="E266" s="1">
        <v>0</v>
      </c>
      <c r="F266" s="1">
        <v>0</v>
      </c>
      <c r="G266" s="2">
        <f t="shared" si="0"/>
        <v>44556.4375</v>
      </c>
      <c r="H266" s="2">
        <f t="shared" si="1"/>
        <v>0.5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32880.42</v>
      </c>
      <c r="D267" s="1">
        <f>'PR-RAS'!E271</f>
        <v>30001.5</v>
      </c>
      <c r="E267" s="1">
        <v>0</v>
      </c>
      <c r="F267" s="1">
        <v>0</v>
      </c>
      <c r="G267" s="2">
        <f t="shared" si="0"/>
        <v>24706.989720000001</v>
      </c>
      <c r="H267" s="2">
        <f t="shared" si="1"/>
        <v>0.91999999999825377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56108.08</v>
      </c>
      <c r="D269" s="1">
        <f>'PR-RAS'!E273</f>
        <v>223403.77999999997</v>
      </c>
      <c r="E269" s="1">
        <v>0</v>
      </c>
      <c r="F269" s="1">
        <v>0</v>
      </c>
      <c r="G269" s="2">
        <f t="shared" si="0"/>
        <v>134781.39152</v>
      </c>
      <c r="H269" s="2">
        <f t="shared" si="1"/>
        <v>0.30000000003201421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56108.08</v>
      </c>
      <c r="D270" s="1">
        <f>'PR-RAS'!E274</f>
        <v>73414.7</v>
      </c>
      <c r="E270" s="1">
        <v>0</v>
      </c>
      <c r="F270" s="1">
        <v>0</v>
      </c>
      <c r="G270" s="2">
        <f t="shared" si="0"/>
        <v>54590.182119999998</v>
      </c>
      <c r="H270" s="2">
        <f t="shared" si="1"/>
        <v>0.38000000000465661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56108.08</v>
      </c>
      <c r="D271" s="1">
        <f>'PR-RAS'!E275</f>
        <v>73414.7</v>
      </c>
      <c r="E271" s="1">
        <v>0</v>
      </c>
      <c r="F271" s="1">
        <v>0</v>
      </c>
      <c r="G271" s="2">
        <f t="shared" si="0"/>
        <v>54793.119599999998</v>
      </c>
      <c r="H271" s="2">
        <f t="shared" si="1"/>
        <v>0.38000000000465661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149989.07999999999</v>
      </c>
      <c r="E285" s="1">
        <v>0</v>
      </c>
      <c r="F285" s="1">
        <v>0</v>
      </c>
      <c r="G285" s="2">
        <f t="shared" si="12"/>
        <v>85193.79743999998</v>
      </c>
      <c r="H285" s="2">
        <f t="shared" si="13"/>
        <v>7.9999999987194315E-2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149989.07999999999</v>
      </c>
      <c r="E286" s="1">
        <v>0</v>
      </c>
      <c r="F286" s="1">
        <v>0</v>
      </c>
      <c r="G286" s="2">
        <f t="shared" si="12"/>
        <v>85493.775599999979</v>
      </c>
      <c r="H286" s="2">
        <f t="shared" si="13"/>
        <v>7.9999999987194315E-2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688581.48</v>
      </c>
      <c r="D295" s="1">
        <f>'PR-RAS'!E299</f>
        <v>1150305.67</v>
      </c>
      <c r="E295" s="1">
        <v>0</v>
      </c>
      <c r="F295" s="1">
        <v>0</v>
      </c>
      <c r="G295" s="2">
        <f t="shared" si="12"/>
        <v>878822.68907999992</v>
      </c>
      <c r="H295" s="2">
        <f t="shared" si="13"/>
        <v>0.81000000005587935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187304.22999999998</v>
      </c>
      <c r="D296" s="1">
        <f>'PR-RAS'!E300</f>
        <v>567774.66000000015</v>
      </c>
      <c r="E296" s="1">
        <v>0</v>
      </c>
      <c r="F296" s="1">
        <v>0</v>
      </c>
      <c r="G296" s="2">
        <f t="shared" si="12"/>
        <v>390241.79725000006</v>
      </c>
      <c r="H296" s="2">
        <f t="shared" si="13"/>
        <v>0.56999999983236194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3384228.35</v>
      </c>
      <c r="D298" s="1">
        <f>'PR-RAS'!E302</f>
        <v>6097528.4199999999</v>
      </c>
      <c r="E298" s="1">
        <v>0</v>
      </c>
      <c r="F298" s="1">
        <v>0</v>
      </c>
      <c r="G298" s="2">
        <f t="shared" si="12"/>
        <v>4627047.7014299994</v>
      </c>
      <c r="H298" s="2">
        <f t="shared" si="13"/>
        <v>0.77000000001862645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690430.66</v>
      </c>
      <c r="D300" s="1">
        <f>'PR-RAS'!E304</f>
        <v>838304.43</v>
      </c>
      <c r="E300" s="1">
        <v>0</v>
      </c>
      <c r="F300" s="1">
        <v>0</v>
      </c>
      <c r="G300" s="2">
        <f t="shared" si="12"/>
        <v>707744.81647999992</v>
      </c>
      <c r="H300" s="2">
        <f t="shared" si="13"/>
        <v>0.77000000001862645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128.56</v>
      </c>
      <c r="D301" s="1">
        <f>'PR-RAS'!E305</f>
        <v>1953.52</v>
      </c>
      <c r="E301" s="1">
        <v>0</v>
      </c>
      <c r="F301" s="1">
        <v>0</v>
      </c>
      <c r="G301" s="2">
        <f t="shared" si="12"/>
        <v>1210.6799999999998</v>
      </c>
      <c r="H301" s="2">
        <f t="shared" si="13"/>
        <v>0.92000000000001592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36120.620000000003</v>
      </c>
      <c r="D303" s="1">
        <f>'PR-RAS'!E308</f>
        <v>28546.670000000002</v>
      </c>
      <c r="E303" s="1">
        <v>0</v>
      </c>
      <c r="F303" s="1">
        <v>0</v>
      </c>
      <c r="G303" s="2">
        <f t="shared" si="12"/>
        <v>28150.61592</v>
      </c>
      <c r="H303" s="2">
        <f t="shared" si="13"/>
        <v>0.70999999999548891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35960.69</v>
      </c>
      <c r="D304" s="1">
        <f>'PR-RAS'!E309</f>
        <v>28408.06</v>
      </c>
      <c r="E304" s="1">
        <v>0</v>
      </c>
      <c r="F304" s="1">
        <v>0</v>
      </c>
      <c r="G304" s="2">
        <f t="shared" si="12"/>
        <v>28111.37343</v>
      </c>
      <c r="H304" s="2">
        <f t="shared" si="13"/>
        <v>0.36999999999898137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35960.69</v>
      </c>
      <c r="D305" s="1">
        <f>'PR-RAS'!E310</f>
        <v>28408.06</v>
      </c>
      <c r="E305" s="1">
        <v>0</v>
      </c>
      <c r="F305" s="1">
        <v>0</v>
      </c>
      <c r="G305" s="2">
        <f t="shared" si="12"/>
        <v>28204.150239999999</v>
      </c>
      <c r="H305" s="2">
        <f t="shared" si="13"/>
        <v>0.36999999999898137</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35960.69</v>
      </c>
      <c r="D306" s="1">
        <f>'PR-RAS'!E311</f>
        <v>28408.06</v>
      </c>
      <c r="E306" s="1">
        <v>0</v>
      </c>
      <c r="F306" s="1">
        <v>0</v>
      </c>
      <c r="G306" s="2">
        <f t="shared" si="12"/>
        <v>28296.927049999998</v>
      </c>
      <c r="H306" s="2">
        <f t="shared" si="13"/>
        <v>0.36999999999898137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159.93</v>
      </c>
      <c r="D316" s="1">
        <f>'PR-RAS'!E321</f>
        <v>138.61000000000001</v>
      </c>
      <c r="E316" s="1">
        <v>0</v>
      </c>
      <c r="F316" s="1">
        <v>0</v>
      </c>
      <c r="G316" s="2">
        <f t="shared" si="12"/>
        <v>137.70225000000002</v>
      </c>
      <c r="H316" s="2">
        <f t="shared" si="13"/>
        <v>0.45999999999997954</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159.93</v>
      </c>
      <c r="D317" s="1">
        <f>'PR-RAS'!E322</f>
        <v>138.61000000000001</v>
      </c>
      <c r="E317" s="1">
        <v>0</v>
      </c>
      <c r="F317" s="1">
        <v>0</v>
      </c>
      <c r="G317" s="2">
        <f t="shared" si="12"/>
        <v>138.13940000000002</v>
      </c>
      <c r="H317" s="2">
        <f t="shared" si="13"/>
        <v>0.45999999999997954</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159.93</v>
      </c>
      <c r="D318" s="1">
        <f>'PR-RAS'!E323</f>
        <v>138.61000000000001</v>
      </c>
      <c r="E318" s="1">
        <v>0</v>
      </c>
      <c r="F318" s="1">
        <v>0</v>
      </c>
      <c r="G318" s="2">
        <f t="shared" si="12"/>
        <v>138.57655000000003</v>
      </c>
      <c r="H318" s="2">
        <f t="shared" si="13"/>
        <v>0.45999999999997954</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309545.74</v>
      </c>
      <c r="D355" s="1">
        <f>'PR-RAS'!E360</f>
        <v>111256.39</v>
      </c>
      <c r="E355" s="1">
        <v>0</v>
      </c>
      <c r="F355" s="1">
        <v>0</v>
      </c>
      <c r="G355" s="2">
        <f t="shared" si="12"/>
        <v>188348.71607999998</v>
      </c>
      <c r="H355" s="2">
        <f t="shared" si="13"/>
        <v>0.65000000000873115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41393.129999999997</v>
      </c>
      <c r="D356" s="1">
        <f>'PR-RAS'!E361</f>
        <v>0</v>
      </c>
      <c r="E356" s="1">
        <v>0</v>
      </c>
      <c r="F356" s="1">
        <v>0</v>
      </c>
      <c r="G356" s="2">
        <f t="shared" si="12"/>
        <v>14694.561149999998</v>
      </c>
      <c r="H356" s="2">
        <f t="shared" si="13"/>
        <v>0.12999999999738066</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15070.72</v>
      </c>
      <c r="D357" s="1">
        <f>'PR-RAS'!E362</f>
        <v>0</v>
      </c>
      <c r="E357" s="1">
        <v>0</v>
      </c>
      <c r="F357" s="1">
        <v>0</v>
      </c>
      <c r="G357" s="2">
        <f t="shared" si="12"/>
        <v>5365.1763199999996</v>
      </c>
      <c r="H357" s="2">
        <f t="shared" si="13"/>
        <v>0.28000000000065484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15070.72</v>
      </c>
      <c r="D358" s="1">
        <f>'PR-RAS'!E363</f>
        <v>0</v>
      </c>
      <c r="E358" s="1">
        <v>0</v>
      </c>
      <c r="F358" s="1">
        <v>0</v>
      </c>
      <c r="G358" s="2">
        <f t="shared" si="12"/>
        <v>5380.2470399999993</v>
      </c>
      <c r="H358" s="2">
        <f t="shared" si="13"/>
        <v>0.28000000000065484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26322.41</v>
      </c>
      <c r="D361" s="1">
        <f>'PR-RAS'!E366</f>
        <v>0</v>
      </c>
      <c r="E361" s="1">
        <v>0</v>
      </c>
      <c r="F361" s="1">
        <v>0</v>
      </c>
      <c r="G361" s="2">
        <f t="shared" si="12"/>
        <v>9476.0676000000003</v>
      </c>
      <c r="H361" s="2">
        <f t="shared" si="13"/>
        <v>0.40999999999985448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26322.41</v>
      </c>
      <c r="D365" s="1">
        <f>'PR-RAS'!E370</f>
        <v>0</v>
      </c>
      <c r="E365" s="1">
        <v>0</v>
      </c>
      <c r="F365" s="1">
        <v>0</v>
      </c>
      <c r="G365" s="2">
        <f t="shared" si="12"/>
        <v>9581.3572399999994</v>
      </c>
      <c r="H365" s="2">
        <f t="shared" si="13"/>
        <v>0.40999999999985448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268152.61</v>
      </c>
      <c r="D368" s="1">
        <f>'PR-RAS'!E373</f>
        <v>111256.39</v>
      </c>
      <c r="E368" s="1">
        <v>0</v>
      </c>
      <c r="F368" s="1">
        <v>0</v>
      </c>
      <c r="G368" s="2">
        <f t="shared" si="12"/>
        <v>180074.19813</v>
      </c>
      <c r="H368" s="2">
        <f t="shared" si="13"/>
        <v>0.78000000001338776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243691.11</v>
      </c>
      <c r="D369" s="1">
        <f>'PR-RAS'!E374</f>
        <v>110645.89</v>
      </c>
      <c r="E369" s="1">
        <v>0</v>
      </c>
      <c r="F369" s="1">
        <v>0</v>
      </c>
      <c r="G369" s="2">
        <f t="shared" si="12"/>
        <v>171113.70352000001</v>
      </c>
      <c r="H369" s="2">
        <f t="shared" si="13"/>
        <v>0.21999999998661224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207053.61</v>
      </c>
      <c r="D371" s="1">
        <f>'PR-RAS'!E376</f>
        <v>30408.26</v>
      </c>
      <c r="E371" s="1">
        <v>0</v>
      </c>
      <c r="F371" s="1">
        <v>0</v>
      </c>
      <c r="G371" s="2">
        <f t="shared" si="12"/>
        <v>99111.948099999994</v>
      </c>
      <c r="H371" s="2">
        <f t="shared" si="13"/>
        <v>0.65000000001236913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36637.5</v>
      </c>
      <c r="D372" s="1">
        <f>'PR-RAS'!E377</f>
        <v>0</v>
      </c>
      <c r="E372" s="1">
        <v>0</v>
      </c>
      <c r="F372" s="1">
        <v>0</v>
      </c>
      <c r="G372" s="2">
        <f t="shared" si="12"/>
        <v>13592.512500000001</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80237.63</v>
      </c>
      <c r="E373" s="1">
        <v>0</v>
      </c>
      <c r="F373" s="1">
        <v>0</v>
      </c>
      <c r="G373" s="2">
        <f t="shared" si="12"/>
        <v>59696.796720000006</v>
      </c>
      <c r="H373" s="2">
        <f t="shared" si="13"/>
        <v>0.36999999999534339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10586.5</v>
      </c>
      <c r="D374" s="1">
        <f>'PR-RAS'!E379</f>
        <v>610.5</v>
      </c>
      <c r="E374" s="1">
        <v>0</v>
      </c>
      <c r="F374" s="1">
        <v>0</v>
      </c>
      <c r="G374" s="2">
        <f t="shared" si="12"/>
        <v>4404.1975000000002</v>
      </c>
      <c r="H374" s="2">
        <f t="shared" si="13"/>
        <v>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6412.5</v>
      </c>
      <c r="D375" s="1">
        <f>'PR-RAS'!E380</f>
        <v>0</v>
      </c>
      <c r="E375" s="1">
        <v>0</v>
      </c>
      <c r="F375" s="1">
        <v>0</v>
      </c>
      <c r="G375" s="2">
        <f t="shared" si="12"/>
        <v>2398.2750000000001</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4174</v>
      </c>
      <c r="D381" s="1">
        <f>'PR-RAS'!E386</f>
        <v>610.5</v>
      </c>
      <c r="E381" s="1">
        <v>0</v>
      </c>
      <c r="F381" s="1">
        <v>0</v>
      </c>
      <c r="G381" s="2">
        <f t="shared" si="12"/>
        <v>2050.1</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13875</v>
      </c>
      <c r="D388" s="1">
        <f>'PR-RAS'!E393</f>
        <v>0</v>
      </c>
      <c r="E388" s="1">
        <v>0</v>
      </c>
      <c r="F388" s="1">
        <v>0</v>
      </c>
      <c r="G388" s="2">
        <f t="shared" si="12"/>
        <v>5369.625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13875</v>
      </c>
      <c r="D390" s="1">
        <f>'PR-RAS'!E395</f>
        <v>0</v>
      </c>
      <c r="E390" s="1">
        <v>0</v>
      </c>
      <c r="F390" s="1">
        <v>0</v>
      </c>
      <c r="G390" s="2">
        <f t="shared" si="12"/>
        <v>5397.375</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273425.12</v>
      </c>
      <c r="D413" s="1">
        <f>'PR-RAS'!E418</f>
        <v>82709.72</v>
      </c>
      <c r="E413" s="1">
        <v>0</v>
      </c>
      <c r="F413" s="1">
        <v>0</v>
      </c>
      <c r="G413" s="2">
        <f t="shared" si="12"/>
        <v>180803.95872</v>
      </c>
      <c r="H413" s="2">
        <f t="shared" si="13"/>
        <v>0.39999999999417923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522644.43</v>
      </c>
      <c r="D414" s="1">
        <f>'PR-RAS'!E419</f>
        <v>0</v>
      </c>
      <c r="E414" s="1">
        <v>0</v>
      </c>
      <c r="F414" s="1">
        <v>0</v>
      </c>
      <c r="G414" s="2">
        <f t="shared" si="12"/>
        <v>215852.14958999999</v>
      </c>
      <c r="H414" s="2">
        <f t="shared" si="13"/>
        <v>0.42999999999301508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1097220.93</v>
      </c>
      <c r="E415" s="1">
        <v>0</v>
      </c>
      <c r="F415" s="1">
        <v>0</v>
      </c>
      <c r="G415" s="2">
        <f t="shared" si="12"/>
        <v>908498.93003999989</v>
      </c>
      <c r="H415" s="2">
        <f t="shared" si="13"/>
        <v>7.000000006519258E-2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456046.51</v>
      </c>
      <c r="D416" s="1">
        <f>'PR-RAS'!E421</f>
        <v>276671.21000000002</v>
      </c>
      <c r="E416" s="1">
        <v>0</v>
      </c>
      <c r="F416" s="1">
        <v>0</v>
      </c>
      <c r="G416" s="2">
        <f t="shared" si="12"/>
        <v>418896.40594999999</v>
      </c>
      <c r="H416" s="2">
        <f t="shared" si="13"/>
        <v>0.70000000001164153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912006.33</v>
      </c>
      <c r="D417" s="1">
        <f>'PR-RAS'!E422</f>
        <v>1746627</v>
      </c>
      <c r="E417" s="1">
        <v>0</v>
      </c>
      <c r="F417" s="1">
        <v>0</v>
      </c>
      <c r="G417" s="2">
        <f t="shared" si="12"/>
        <v>1832588.2972800001</v>
      </c>
      <c r="H417" s="2">
        <f t="shared" si="13"/>
        <v>0.32999999995809048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998127.22</v>
      </c>
      <c r="D418" s="1">
        <f>'PR-RAS'!E423</f>
        <v>1261562.0599999998</v>
      </c>
      <c r="E418" s="1">
        <v>0</v>
      </c>
      <c r="F418" s="1">
        <v>0</v>
      </c>
      <c r="G418" s="2">
        <f t="shared" si="12"/>
        <v>1468361.8087799998</v>
      </c>
      <c r="H418" s="2">
        <f t="shared" si="13"/>
        <v>0.27999999979510903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485064.94000000018</v>
      </c>
      <c r="E419" s="1">
        <v>0</v>
      </c>
      <c r="F419" s="1">
        <v>0</v>
      </c>
      <c r="G419" s="2">
        <f t="shared" si="12"/>
        <v>405514.28984000016</v>
      </c>
      <c r="H419" s="2">
        <f t="shared" si="13"/>
        <v>5.9999999823048711E-2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86120.890000000014</v>
      </c>
      <c r="D420" s="1">
        <f>'PR-RAS'!E425</f>
        <v>0</v>
      </c>
      <c r="E420" s="1">
        <v>0</v>
      </c>
      <c r="F420" s="1">
        <v>0</v>
      </c>
      <c r="G420" s="2">
        <f t="shared" si="12"/>
        <v>36084.652910000004</v>
      </c>
      <c r="H420" s="2">
        <f t="shared" si="13"/>
        <v>0.10999999998603016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3906872.7800000003</v>
      </c>
      <c r="D421" s="1">
        <f>'PR-RAS'!E426</f>
        <v>5000307.49</v>
      </c>
      <c r="E421" s="1">
        <v>0</v>
      </c>
      <c r="F421" s="1">
        <v>0</v>
      </c>
      <c r="G421" s="2">
        <f t="shared" si="12"/>
        <v>5841144.8592000008</v>
      </c>
      <c r="H421" s="2">
        <f t="shared" si="13"/>
        <v>0.7099999999627471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1146477.17</v>
      </c>
      <c r="D423" s="1">
        <f>'PR-RAS'!E428</f>
        <v>1114975.6400000001</v>
      </c>
      <c r="E423" s="1">
        <v>0</v>
      </c>
      <c r="F423" s="1">
        <v>0</v>
      </c>
      <c r="G423" s="2">
        <f t="shared" si="12"/>
        <v>1424852.8059</v>
      </c>
      <c r="H423" s="2">
        <f t="shared" si="13"/>
        <v>0.52999999979510903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38582.31</v>
      </c>
      <c r="D529" s="1">
        <f>'PR-RAS'!E535</f>
        <v>42372.93</v>
      </c>
      <c r="E529" s="1">
        <v>0</v>
      </c>
      <c r="F529" s="1">
        <v>0</v>
      </c>
      <c r="G529" s="2">
        <f t="shared" ref="G529:G836" si="14">(B529/1000)*(C529*1+D529*2)</f>
        <v>65117.273760000004</v>
      </c>
      <c r="H529" s="2">
        <f t="shared" ref="H529:H836" si="15">ABS(C529-ROUND(C529,0))+ABS(D529-ROUND(D529,0))</f>
        <v>0.37999999999738066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3790.62</v>
      </c>
      <c r="E578" s="1">
        <v>0</v>
      </c>
      <c r="F578" s="1">
        <v>0</v>
      </c>
      <c r="G578" s="2">
        <f t="shared" si="14"/>
        <v>4374.3754799999997</v>
      </c>
      <c r="H578" s="2">
        <f t="shared" si="15"/>
        <v>0.38000000000010914</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3790.62</v>
      </c>
      <c r="E583" s="1">
        <v>0</v>
      </c>
      <c r="F583" s="1">
        <v>0</v>
      </c>
      <c r="G583" s="2">
        <f t="shared" si="14"/>
        <v>4412.2816799999991</v>
      </c>
      <c r="H583" s="2">
        <f t="shared" si="15"/>
        <v>0.38000000000010914</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3790.62</v>
      </c>
      <c r="E584" s="1">
        <v>0</v>
      </c>
      <c r="F584" s="1">
        <v>0</v>
      </c>
      <c r="G584" s="2">
        <f t="shared" si="14"/>
        <v>4419.8629199999996</v>
      </c>
      <c r="H584" s="2">
        <f t="shared" si="15"/>
        <v>0.38000000000010914</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38582.31</v>
      </c>
      <c r="D591" s="1">
        <f>'PR-RAS'!E597</f>
        <v>38582.31</v>
      </c>
      <c r="E591" s="1">
        <v>0</v>
      </c>
      <c r="F591" s="1">
        <v>0</v>
      </c>
      <c r="G591" s="2">
        <f t="shared" si="14"/>
        <v>68290.688699999999</v>
      </c>
      <c r="H591" s="2">
        <f t="shared" si="15"/>
        <v>0.61999999999534339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38582.31</v>
      </c>
      <c r="D597" s="1">
        <f>'PR-RAS'!E603</f>
        <v>38582.31</v>
      </c>
      <c r="E597" s="1">
        <v>0</v>
      </c>
      <c r="F597" s="1">
        <v>0</v>
      </c>
      <c r="G597" s="2">
        <f t="shared" si="14"/>
        <v>68985.170279999991</v>
      </c>
      <c r="H597" s="2">
        <f t="shared" si="15"/>
        <v>0.61999999999534339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38582.31</v>
      </c>
      <c r="D598" s="1">
        <f>'PR-RAS'!E604</f>
        <v>38582.31</v>
      </c>
      <c r="E598" s="1">
        <v>0</v>
      </c>
      <c r="F598" s="1">
        <v>0</v>
      </c>
      <c r="G598" s="2">
        <f t="shared" si="14"/>
        <v>69100.91721</v>
      </c>
      <c r="H598" s="2">
        <f t="shared" si="15"/>
        <v>0.61999999999534339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38582.31</v>
      </c>
      <c r="D634" s="1">
        <f>'PR-RAS'!E640</f>
        <v>42372.93</v>
      </c>
      <c r="E634" s="1">
        <v>0</v>
      </c>
      <c r="F634" s="1">
        <v>0</v>
      </c>
      <c r="G634" s="2">
        <f t="shared" si="14"/>
        <v>78066.731610000003</v>
      </c>
      <c r="H634" s="2">
        <f t="shared" si="15"/>
        <v>0.37999999999738066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3270609.48</v>
      </c>
      <c r="D636" s="1">
        <f>'PR-RAS'!E642</f>
        <v>3440101.2</v>
      </c>
      <c r="E636" s="1">
        <v>0</v>
      </c>
      <c r="F636" s="1">
        <v>0</v>
      </c>
      <c r="G636" s="2">
        <f t="shared" si="14"/>
        <v>6445765.543800001</v>
      </c>
      <c r="H636" s="2">
        <f t="shared" si="15"/>
        <v>0.68000000016763806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912006.33</v>
      </c>
      <c r="D637" s="1">
        <f>'PR-RAS'!E643</f>
        <v>1746627</v>
      </c>
      <c r="E637" s="1">
        <v>0</v>
      </c>
      <c r="F637" s="1">
        <v>0</v>
      </c>
      <c r="G637" s="2">
        <f t="shared" si="14"/>
        <v>2801745.5698800003</v>
      </c>
      <c r="H637" s="2">
        <f t="shared" si="15"/>
        <v>0.32999999995809048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1036709.53</v>
      </c>
      <c r="D638" s="1">
        <f>'PR-RAS'!E644</f>
        <v>1303934.9899999998</v>
      </c>
      <c r="E638" s="1">
        <v>0</v>
      </c>
      <c r="F638" s="1">
        <v>0</v>
      </c>
      <c r="G638" s="2">
        <f t="shared" si="14"/>
        <v>2321597.14787</v>
      </c>
      <c r="H638" s="2">
        <f t="shared" si="15"/>
        <v>0.48000000021420419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442692.01000000024</v>
      </c>
      <c r="E639" s="1">
        <v>0</v>
      </c>
      <c r="F639" s="1">
        <v>0</v>
      </c>
      <c r="G639" s="2">
        <f t="shared" si="14"/>
        <v>564875.00476000027</v>
      </c>
      <c r="H639" s="2">
        <f t="shared" si="15"/>
        <v>1.0000000242143869E-2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124703.20000000007</v>
      </c>
      <c r="D640" s="1">
        <f>'PR-RAS'!E646</f>
        <v>0</v>
      </c>
      <c r="E640" s="1">
        <v>0</v>
      </c>
      <c r="F640" s="1">
        <v>0</v>
      </c>
      <c r="G640" s="2">
        <f t="shared" si="14"/>
        <v>79685.34480000005</v>
      </c>
      <c r="H640" s="2">
        <f t="shared" si="15"/>
        <v>0.20000000006984919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636263.30000000028</v>
      </c>
      <c r="D641" s="1">
        <f>'PR-RAS'!E647</f>
        <v>1560206.29</v>
      </c>
      <c r="E641" s="1">
        <v>0</v>
      </c>
      <c r="F641" s="1">
        <v>0</v>
      </c>
      <c r="G641" s="2">
        <f t="shared" si="14"/>
        <v>2404272.5632000002</v>
      </c>
      <c r="H641" s="2">
        <f t="shared" si="15"/>
        <v>0.59000000031664968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511560.10000000021</v>
      </c>
      <c r="D643" s="1">
        <f>'PR-RAS'!E649</f>
        <v>2002898.3000000003</v>
      </c>
      <c r="E643" s="1">
        <v>0</v>
      </c>
      <c r="F643" s="1">
        <v>0</v>
      </c>
      <c r="G643" s="2">
        <f t="shared" si="14"/>
        <v>2900143.0014000009</v>
      </c>
      <c r="H643" s="2">
        <f t="shared" si="15"/>
        <v>0.40000000048894435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1286444.1599999999</v>
      </c>
      <c r="D646" s="1">
        <f>'PR-RAS'!E653</f>
        <v>2406853.4500000002</v>
      </c>
      <c r="E646" s="1">
        <v>0</v>
      </c>
      <c r="F646" s="1">
        <v>0</v>
      </c>
      <c r="G646" s="2">
        <f t="shared" si="14"/>
        <v>3934597.4337000004</v>
      </c>
      <c r="H646" s="2">
        <f t="shared" si="15"/>
        <v>0.61000000010244548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1035319.7</v>
      </c>
      <c r="D647" s="1">
        <f>'PR-RAS'!E654</f>
        <v>1919109.96</v>
      </c>
      <c r="E647" s="1">
        <v>0</v>
      </c>
      <c r="F647" s="1">
        <v>0</v>
      </c>
      <c r="G647" s="2">
        <f t="shared" si="14"/>
        <v>3148306.5945200003</v>
      </c>
      <c r="H647" s="2">
        <f t="shared" si="15"/>
        <v>0.34000000008381903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1547789.02</v>
      </c>
      <c r="D648" s="1">
        <f>'PR-RAS'!E655</f>
        <v>2152219.83</v>
      </c>
      <c r="E648" s="1">
        <v>0</v>
      </c>
      <c r="F648" s="1">
        <v>0</v>
      </c>
      <c r="G648" s="2">
        <f t="shared" si="14"/>
        <v>3786391.9559599999</v>
      </c>
      <c r="H648" s="2">
        <f t="shared" si="15"/>
        <v>0.18999999994412065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773974.83999999985</v>
      </c>
      <c r="D649" s="1">
        <f>'PR-RAS'!E656</f>
        <v>2173743.58</v>
      </c>
      <c r="E649" s="1">
        <v>0</v>
      </c>
      <c r="F649" s="1">
        <v>0</v>
      </c>
      <c r="G649" s="2">
        <f t="shared" si="14"/>
        <v>3318707.3760000002</v>
      </c>
      <c r="H649" s="2">
        <f t="shared" si="15"/>
        <v>0.58000000007450581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14</v>
      </c>
      <c r="D650" s="1">
        <f>'PR-RAS'!E657</f>
        <v>13</v>
      </c>
      <c r="E650" s="1">
        <v>0</v>
      </c>
      <c r="F650" s="1">
        <v>0</v>
      </c>
      <c r="G650" s="2">
        <f t="shared" si="14"/>
        <v>25.96</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14</v>
      </c>
      <c r="D652" s="1">
        <f>'PR-RAS'!E659</f>
        <v>14</v>
      </c>
      <c r="E652" s="1">
        <v>0</v>
      </c>
      <c r="F652" s="1">
        <v>0</v>
      </c>
      <c r="G652" s="2">
        <f t="shared" si="14"/>
        <v>27.342000000000002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3950.14</v>
      </c>
      <c r="D654" s="1">
        <f>'PR-RAS'!E661</f>
        <v>5255.83</v>
      </c>
      <c r="E654" s="1">
        <v>0</v>
      </c>
      <c r="F654" s="1">
        <v>0</v>
      </c>
      <c r="G654" s="2">
        <f t="shared" si="14"/>
        <v>9443.5553999999993</v>
      </c>
      <c r="H654" s="2">
        <f t="shared" si="15"/>
        <v>0.30999999999994543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655.15</v>
      </c>
      <c r="D655" s="1">
        <f>'PR-RAS'!E662</f>
        <v>1600</v>
      </c>
      <c r="E655" s="1">
        <v>0</v>
      </c>
      <c r="F655" s="1">
        <v>0</v>
      </c>
      <c r="G655" s="2">
        <f t="shared" si="14"/>
        <v>2521.2681000000002</v>
      </c>
      <c r="H655" s="2">
        <f t="shared" si="15"/>
        <v>0.14999999999997726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5745</v>
      </c>
      <c r="D662" s="1">
        <f>'PR-RAS'!E669</f>
        <v>6687</v>
      </c>
      <c r="E662" s="1">
        <v>0</v>
      </c>
      <c r="F662" s="1">
        <v>0</v>
      </c>
      <c r="G662" s="2">
        <f t="shared" si="14"/>
        <v>12637.659000000001</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26322.41</v>
      </c>
      <c r="D699" s="1">
        <f>'PR-RAS'!E706</f>
        <v>29632.400000000001</v>
      </c>
      <c r="E699" s="1">
        <v>0</v>
      </c>
      <c r="F699" s="1">
        <v>0</v>
      </c>
      <c r="G699" s="2">
        <f t="shared" si="14"/>
        <v>59739.872580000003</v>
      </c>
      <c r="H699" s="2">
        <f t="shared" si="15"/>
        <v>0.81000000000130967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1226.76</v>
      </c>
      <c r="D719" s="1">
        <f>'PR-RAS'!E726</f>
        <v>14120.05</v>
      </c>
      <c r="E719" s="1">
        <v>0</v>
      </c>
      <c r="F719" s="1">
        <v>0</v>
      </c>
      <c r="G719" s="2">
        <f t="shared" si="14"/>
        <v>21157.205479999997</v>
      </c>
      <c r="H719" s="2">
        <f t="shared" si="15"/>
        <v>0.2899999999992815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3146.32</v>
      </c>
      <c r="D727" s="1">
        <f>'PR-RAS'!E734</f>
        <v>1948.9</v>
      </c>
      <c r="E727" s="1">
        <v>0</v>
      </c>
      <c r="F727" s="1">
        <v>0</v>
      </c>
      <c r="G727" s="2">
        <f t="shared" si="14"/>
        <v>5114.0311200000006</v>
      </c>
      <c r="H727" s="2">
        <f t="shared" si="15"/>
        <v>0.42000000000007276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4917.3900000000003</v>
      </c>
      <c r="D729" s="1">
        <f>'PR-RAS'!E736</f>
        <v>170</v>
      </c>
      <c r="E729" s="1">
        <v>0</v>
      </c>
      <c r="F729" s="1">
        <v>0</v>
      </c>
      <c r="G729" s="2">
        <f t="shared" si="14"/>
        <v>3827.3799200000003</v>
      </c>
      <c r="H729" s="2">
        <f t="shared" si="15"/>
        <v>0.39000000000032742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7286.3</v>
      </c>
      <c r="D731" s="1">
        <f>'PR-RAS'!E738</f>
        <v>403.12</v>
      </c>
      <c r="E731" s="1">
        <v>0</v>
      </c>
      <c r="F731" s="1">
        <v>0</v>
      </c>
      <c r="G731" s="2">
        <f t="shared" si="14"/>
        <v>5907.5541999999996</v>
      </c>
      <c r="H731" s="2">
        <f t="shared" si="15"/>
        <v>0.42000000000018645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792.66</v>
      </c>
      <c r="D734" s="1">
        <f>'PR-RAS'!E741</f>
        <v>792.66</v>
      </c>
      <c r="E734" s="1">
        <v>0</v>
      </c>
      <c r="F734" s="1">
        <v>0</v>
      </c>
      <c r="G734" s="2">
        <f t="shared" si="14"/>
        <v>1743.05934</v>
      </c>
      <c r="H734" s="2">
        <f t="shared" si="15"/>
        <v>0.68000000000006366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2419.38</v>
      </c>
      <c r="D735" s="1">
        <f>'PR-RAS'!E742</f>
        <v>1538.54</v>
      </c>
      <c r="E735" s="1">
        <v>0</v>
      </c>
      <c r="F735" s="1">
        <v>0</v>
      </c>
      <c r="G735" s="2">
        <f t="shared" si="14"/>
        <v>4034.40164</v>
      </c>
      <c r="H735" s="2">
        <f t="shared" si="15"/>
        <v>0.84000000000014552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3198.35</v>
      </c>
      <c r="D753" s="1">
        <f>'PR-RAS'!E760</f>
        <v>2497.2600000000002</v>
      </c>
      <c r="E753" s="1">
        <v>0</v>
      </c>
      <c r="F753" s="1">
        <v>0</v>
      </c>
      <c r="G753" s="2">
        <f t="shared" si="14"/>
        <v>6161.0382400000008</v>
      </c>
      <c r="H753" s="2">
        <f t="shared" si="15"/>
        <v>0.61000000000012733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12.02</v>
      </c>
      <c r="D771" s="1">
        <f>'PR-RAS'!E778</f>
        <v>0</v>
      </c>
      <c r="E771" s="1">
        <v>0</v>
      </c>
      <c r="F771" s="1">
        <v>0</v>
      </c>
      <c r="G771" s="2">
        <f t="shared" si="14"/>
        <v>9.2553999999999998</v>
      </c>
      <c r="H771" s="2">
        <f t="shared" si="15"/>
        <v>1.9999999999999574E-2</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700</v>
      </c>
      <c r="E773" s="1">
        <v>0</v>
      </c>
      <c r="F773" s="1">
        <v>0</v>
      </c>
      <c r="G773" s="2">
        <f t="shared" si="14"/>
        <v>1080.8</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3201.61</v>
      </c>
      <c r="D774" s="1">
        <f>'PR-RAS'!E781</f>
        <v>0</v>
      </c>
      <c r="E774" s="1">
        <v>0</v>
      </c>
      <c r="F774" s="1">
        <v>0</v>
      </c>
      <c r="G774" s="2">
        <f t="shared" si="14"/>
        <v>2474.8445300000003</v>
      </c>
      <c r="H774" s="2">
        <f t="shared" si="15"/>
        <v>0.38999999999987267</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1200</v>
      </c>
      <c r="D836" s="1">
        <f>'PR-RAS'!E843</f>
        <v>2000</v>
      </c>
      <c r="E836" s="1">
        <v>0</v>
      </c>
      <c r="F836" s="1">
        <v>0</v>
      </c>
      <c r="G836" s="2">
        <f t="shared" si="14"/>
        <v>4342</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10987.5</v>
      </c>
      <c r="D839" s="1">
        <f>'PR-RAS'!E846</f>
        <v>10650</v>
      </c>
      <c r="E839" s="1">
        <v>0</v>
      </c>
      <c r="F839" s="1">
        <v>0</v>
      </c>
      <c r="G839" s="2">
        <f t="shared" si="34"/>
        <v>27056.924999999999</v>
      </c>
      <c r="H839" s="2">
        <f t="shared" si="35"/>
        <v>0.5</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17250</v>
      </c>
      <c r="D843" s="1">
        <f>'PR-RAS'!E850</f>
        <v>56700</v>
      </c>
      <c r="E843" s="1">
        <v>0</v>
      </c>
      <c r="F843" s="1">
        <v>0</v>
      </c>
      <c r="G843" s="2">
        <f t="shared" si="34"/>
        <v>110007.3</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20951.57</v>
      </c>
      <c r="D844" s="1">
        <f>'PR-RAS'!E851</f>
        <v>17599.54</v>
      </c>
      <c r="E844" s="1">
        <v>0</v>
      </c>
      <c r="F844" s="1">
        <v>0</v>
      </c>
      <c r="G844" s="2">
        <f t="shared" si="34"/>
        <v>47334.997949999997</v>
      </c>
      <c r="H844" s="2">
        <f t="shared" si="35"/>
        <v>0.88999999999941792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2695.97</v>
      </c>
      <c r="D845" s="1">
        <f>'PR-RAS'!E852</f>
        <v>4535.33</v>
      </c>
      <c r="E845" s="1">
        <v>0</v>
      </c>
      <c r="F845" s="1">
        <v>0</v>
      </c>
      <c r="G845" s="2">
        <f t="shared" si="34"/>
        <v>9931.0357199999999</v>
      </c>
      <c r="H845" s="2">
        <f t="shared" si="35"/>
        <v>0.36000000000012733</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3600.18</v>
      </c>
      <c r="D846" s="1">
        <f>'PR-RAS'!E853</f>
        <v>6000.18</v>
      </c>
      <c r="E846" s="1">
        <v>0</v>
      </c>
      <c r="F846" s="1">
        <v>0</v>
      </c>
      <c r="G846" s="2">
        <f t="shared" si="34"/>
        <v>13182.4563</v>
      </c>
      <c r="H846" s="2">
        <f t="shared" si="35"/>
        <v>0.36000000000012733</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750</v>
      </c>
      <c r="D847" s="1">
        <f>'PR-RAS'!E854</f>
        <v>750</v>
      </c>
      <c r="E847" s="1">
        <v>0</v>
      </c>
      <c r="F847" s="1">
        <v>0</v>
      </c>
      <c r="G847" s="2">
        <f t="shared" si="34"/>
        <v>1903.5</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4882.7</v>
      </c>
      <c r="D848" s="1">
        <f>'PR-RAS'!E855</f>
        <v>1116.45</v>
      </c>
      <c r="E848" s="1">
        <v>0</v>
      </c>
      <c r="F848" s="1">
        <v>0</v>
      </c>
      <c r="G848" s="2">
        <f t="shared" si="34"/>
        <v>6026.9132</v>
      </c>
      <c r="H848" s="2">
        <f t="shared" si="35"/>
        <v>0.75000000000022737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149989.07999999999</v>
      </c>
      <c r="E850" s="1">
        <v>0</v>
      </c>
      <c r="F850" s="1">
        <v>0</v>
      </c>
      <c r="G850" s="2">
        <f t="shared" si="34"/>
        <v>254681.45783999996</v>
      </c>
      <c r="H850" s="2">
        <f t="shared" si="35"/>
        <v>7.9999999987194315E-2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38582.31</v>
      </c>
      <c r="D967" s="1">
        <f>'PR-RAS'!E974</f>
        <v>0</v>
      </c>
      <c r="E967" s="1">
        <v>0</v>
      </c>
      <c r="F967" s="1">
        <v>0</v>
      </c>
      <c r="G967" s="2">
        <f t="shared" si="34"/>
        <v>37270.511459999994</v>
      </c>
      <c r="H967" s="2">
        <f t="shared" si="35"/>
        <v>0.30999999999767169</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1805528.76</v>
      </c>
      <c r="D1582" s="6"/>
      <c r="E1582" s="6">
        <v>0</v>
      </c>
      <c r="F1582" s="6">
        <v>0</v>
      </c>
      <c r="G1582" s="7">
        <f t="shared" ref="G1582:G1686" si="70">B1582/1000*C1582</f>
        <v>1805.5287600000001</v>
      </c>
      <c r="H1582" s="7">
        <f t="shared" ref="H1582:H1686" si="71">ABS(C1582-ROUND(C1582,0))</f>
        <v>0.23999999999068677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1433886.4700000002</v>
      </c>
      <c r="D1583" s="1">
        <v>0</v>
      </c>
      <c r="E1583" s="1">
        <v>0</v>
      </c>
      <c r="F1583" s="1">
        <v>0</v>
      </c>
      <c r="G1583" s="2">
        <f t="shared" si="70"/>
        <v>2867.7729400000003</v>
      </c>
      <c r="H1583" s="2">
        <f t="shared" si="71"/>
        <v>0.47000000020489097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52505.37</v>
      </c>
      <c r="D1584" s="1">
        <v>0</v>
      </c>
      <c r="E1584" s="1">
        <v>0</v>
      </c>
      <c r="F1584" s="1">
        <v>0</v>
      </c>
      <c r="G1584" s="2">
        <f t="shared" si="70"/>
        <v>157.51611</v>
      </c>
      <c r="H1584" s="2">
        <f t="shared" si="71"/>
        <v>0.37000000000261934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1263577.33</v>
      </c>
      <c r="D1585" s="1">
        <v>0</v>
      </c>
      <c r="E1585" s="1">
        <v>0</v>
      </c>
      <c r="F1585" s="1">
        <v>0</v>
      </c>
      <c r="G1585" s="2">
        <f t="shared" si="70"/>
        <v>5054.3093200000003</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131356.6</v>
      </c>
      <c r="D1586" s="1">
        <v>0</v>
      </c>
      <c r="E1586" s="1">
        <v>0</v>
      </c>
      <c r="F1586" s="1">
        <v>0</v>
      </c>
      <c r="G1586" s="2">
        <f t="shared" si="70"/>
        <v>656.78300000000002</v>
      </c>
      <c r="H1586" s="2">
        <f t="shared" si="71"/>
        <v>0.39999999999417923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352801.05</v>
      </c>
      <c r="D1587" s="1">
        <v>0</v>
      </c>
      <c r="E1587" s="1">
        <v>0</v>
      </c>
      <c r="F1587" s="1">
        <v>0</v>
      </c>
      <c r="G1587" s="2">
        <f t="shared" si="70"/>
        <v>2116.8063000000002</v>
      </c>
      <c r="H1587" s="2">
        <f t="shared" si="71"/>
        <v>4.9999999988358468E-2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4177.8599999999997</v>
      </c>
      <c r="D1588" s="1">
        <v>0</v>
      </c>
      <c r="E1588" s="1">
        <v>0</v>
      </c>
      <c r="F1588" s="1">
        <v>0</v>
      </c>
      <c r="G1588" s="2">
        <f t="shared" si="70"/>
        <v>29.245019999999997</v>
      </c>
      <c r="H1588" s="2">
        <f t="shared" si="71"/>
        <v>0.14000000000032742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448705.56</v>
      </c>
      <c r="D1590" s="1">
        <v>0</v>
      </c>
      <c r="E1590" s="1">
        <v>0</v>
      </c>
      <c r="F1590" s="1">
        <v>0</v>
      </c>
      <c r="G1590" s="2">
        <f>B1590/1000*C1590</f>
        <v>4038.3500399999998</v>
      </c>
      <c r="H1590" s="2">
        <f>ABS(C1590-ROUND(C1590,0))</f>
        <v>0.44000000000232831</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99351.5</v>
      </c>
      <c r="D1591" s="1">
        <v>0</v>
      </c>
      <c r="E1591" s="1">
        <v>0</v>
      </c>
      <c r="F1591" s="1">
        <v>0</v>
      </c>
      <c r="G1591" s="2">
        <f t="shared" si="70"/>
        <v>993.51499999999999</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222076.55</v>
      </c>
      <c r="D1592" s="1">
        <v>0</v>
      </c>
      <c r="E1592" s="1">
        <v>0</v>
      </c>
      <c r="F1592" s="1">
        <v>0</v>
      </c>
      <c r="G1592" s="2">
        <f t="shared" si="70"/>
        <v>2442.8420499999997</v>
      </c>
      <c r="H1592" s="2">
        <f t="shared" si="71"/>
        <v>0.45000000001164153</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5108.21</v>
      </c>
      <c r="D1593" s="1">
        <v>0</v>
      </c>
      <c r="E1593" s="1">
        <v>0</v>
      </c>
      <c r="F1593" s="1">
        <v>0</v>
      </c>
      <c r="G1593" s="2">
        <f t="shared" si="70"/>
        <v>61.298520000000003</v>
      </c>
      <c r="H1593" s="2">
        <f t="shared" si="71"/>
        <v>0.21000000000003638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89727.21</v>
      </c>
      <c r="D1594" s="1">
        <v>0</v>
      </c>
      <c r="E1594" s="1">
        <v>0</v>
      </c>
      <c r="F1594" s="1">
        <v>0</v>
      </c>
      <c r="G1594" s="2">
        <f t="shared" si="70"/>
        <v>1166.45373</v>
      </c>
      <c r="H1594" s="2">
        <f t="shared" si="71"/>
        <v>0.21000000000640284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28076.560000000001</v>
      </c>
      <c r="D1601" s="1">
        <v>0</v>
      </c>
      <c r="E1601" s="1">
        <v>0</v>
      </c>
      <c r="F1601" s="1">
        <v>0</v>
      </c>
      <c r="G1601" s="2">
        <f>B1601/1000*C1601</f>
        <v>561.53120000000001</v>
      </c>
      <c r="H1601" s="2">
        <f>ABS(C1601-ROUND(C1601,0))</f>
        <v>0.43999999999869033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1994796.8100000003</v>
      </c>
      <c r="D1602" s="1">
        <v>0</v>
      </c>
      <c r="E1602" s="1">
        <v>0</v>
      </c>
      <c r="F1602" s="1">
        <v>0</v>
      </c>
      <c r="G1602" s="2">
        <f t="shared" si="70"/>
        <v>41890.733010000011</v>
      </c>
      <c r="H1602" s="2">
        <f t="shared" si="71"/>
        <v>0.18999999971129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140189.25</v>
      </c>
      <c r="D1603" s="1">
        <v>0</v>
      </c>
      <c r="E1603" s="1">
        <v>0</v>
      </c>
      <c r="F1603" s="1">
        <v>0</v>
      </c>
      <c r="G1603" s="2">
        <f t="shared" si="70"/>
        <v>3084.1634999999997</v>
      </c>
      <c r="H1603" s="2">
        <f t="shared" si="71"/>
        <v>0.25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1121097.1400000001</v>
      </c>
      <c r="D1604" s="1">
        <v>0</v>
      </c>
      <c r="E1604" s="1">
        <v>0</v>
      </c>
      <c r="F1604" s="1">
        <v>0</v>
      </c>
      <c r="G1604" s="2">
        <f t="shared" si="70"/>
        <v>25785.234220000002</v>
      </c>
      <c r="H1604" s="2">
        <f t="shared" si="71"/>
        <v>0.14000000013038516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128118.53</v>
      </c>
      <c r="D1605" s="1">
        <v>0</v>
      </c>
      <c r="E1605" s="1">
        <v>0</v>
      </c>
      <c r="F1605" s="1">
        <v>0</v>
      </c>
      <c r="G1605" s="2">
        <f t="shared" si="70"/>
        <v>3074.8447200000001</v>
      </c>
      <c r="H1605" s="2">
        <f t="shared" si="71"/>
        <v>0.47000000000116415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474119.75</v>
      </c>
      <c r="D1606" s="1">
        <v>0</v>
      </c>
      <c r="E1606" s="1">
        <v>0</v>
      </c>
      <c r="F1606" s="1">
        <v>0</v>
      </c>
      <c r="G1606" s="2">
        <f t="shared" si="70"/>
        <v>11852.993750000001</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4208.59</v>
      </c>
      <c r="D1607" s="1">
        <v>0</v>
      </c>
      <c r="E1607" s="1">
        <v>0</v>
      </c>
      <c r="F1607" s="1">
        <v>0</v>
      </c>
      <c r="G1607" s="2">
        <f t="shared" si="70"/>
        <v>109.42334</v>
      </c>
      <c r="H1607" s="2">
        <f t="shared" si="71"/>
        <v>0.40999999999985448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179241.97</v>
      </c>
      <c r="D1609" s="1">
        <v>0</v>
      </c>
      <c r="E1609" s="1">
        <v>0</v>
      </c>
      <c r="F1609" s="1">
        <v>0</v>
      </c>
      <c r="G1609" s="2">
        <f>B1609/1000*C1609</f>
        <v>5018.7751600000001</v>
      </c>
      <c r="H1609" s="2">
        <f>ABS(C1609-ROUND(C1609,0))</f>
        <v>2.9999999998835847E-2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99289.69</v>
      </c>
      <c r="D1610" s="1">
        <v>0</v>
      </c>
      <c r="E1610" s="1">
        <v>0</v>
      </c>
      <c r="F1610" s="1">
        <v>0</v>
      </c>
      <c r="G1610" s="2">
        <f t="shared" si="70"/>
        <v>2879.40101</v>
      </c>
      <c r="H1610" s="2">
        <f t="shared" si="71"/>
        <v>0.30999999999767169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222076.55</v>
      </c>
      <c r="D1611" s="1">
        <v>0</v>
      </c>
      <c r="E1611" s="1">
        <v>0</v>
      </c>
      <c r="F1611" s="1">
        <v>0</v>
      </c>
      <c r="G1611" s="2">
        <f t="shared" si="70"/>
        <v>6662.2964999999995</v>
      </c>
      <c r="H1611" s="2">
        <f t="shared" si="71"/>
        <v>0.45000000001164153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14042.059999999998</v>
      </c>
      <c r="D1612" s="1">
        <v>0</v>
      </c>
      <c r="E1612" s="1">
        <v>0</v>
      </c>
      <c r="F1612" s="1">
        <v>0</v>
      </c>
      <c r="G1612" s="2">
        <f t="shared" si="70"/>
        <v>435.30385999999993</v>
      </c>
      <c r="H1612" s="2">
        <f t="shared" si="71"/>
        <v>5.9999999997671694E-2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554448.54</v>
      </c>
      <c r="D1613" s="1">
        <v>0</v>
      </c>
      <c r="E1613" s="1">
        <v>0</v>
      </c>
      <c r="F1613" s="1">
        <v>0</v>
      </c>
      <c r="G1613" s="2">
        <f t="shared" si="70"/>
        <v>17742.353280000003</v>
      </c>
      <c r="H1613" s="2">
        <f t="shared" si="71"/>
        <v>0.4599999999627471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38582.31</v>
      </c>
      <c r="D1614" s="1">
        <v>0</v>
      </c>
      <c r="E1614" s="1">
        <v>0</v>
      </c>
      <c r="F1614" s="1">
        <v>0</v>
      </c>
      <c r="G1614" s="2">
        <f t="shared" si="70"/>
        <v>1273.21623</v>
      </c>
      <c r="H1614" s="2">
        <f t="shared" si="71"/>
        <v>0.30999999999767169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38582.31</v>
      </c>
      <c r="D1618" s="1">
        <v>0</v>
      </c>
      <c r="E1618" s="1">
        <v>0</v>
      </c>
      <c r="F1618" s="1">
        <v>0</v>
      </c>
      <c r="G1618" s="2">
        <f t="shared" si="70"/>
        <v>1427.5454699999998</v>
      </c>
      <c r="H1618" s="2">
        <f t="shared" si="71"/>
        <v>0.30999999999767169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140479.57</v>
      </c>
      <c r="D1620" s="1">
        <v>0</v>
      </c>
      <c r="E1620" s="1">
        <v>0</v>
      </c>
      <c r="F1620" s="1">
        <v>0</v>
      </c>
      <c r="G1620" s="2">
        <f>B1620/1000*C1620</f>
        <v>5478.7032300000001</v>
      </c>
      <c r="H1620" s="2">
        <f>ABS(C1620-ROUND(C1620,0))</f>
        <v>0.42999999999301508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1244618.4200000002</v>
      </c>
      <c r="D1621" s="1">
        <v>0</v>
      </c>
      <c r="E1621" s="1">
        <v>0</v>
      </c>
      <c r="F1621" s="1">
        <v>0</v>
      </c>
      <c r="G1621" s="2">
        <f t="shared" si="70"/>
        <v>49784.736800000006</v>
      </c>
      <c r="H1621" s="2">
        <f t="shared" si="71"/>
        <v>0.42000000015832484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10527.19</v>
      </c>
      <c r="D1622" s="1">
        <v>0</v>
      </c>
      <c r="E1622" s="1">
        <v>0</v>
      </c>
      <c r="F1622" s="1">
        <v>0</v>
      </c>
      <c r="G1622" s="2">
        <f t="shared" si="70"/>
        <v>431.61479000000003</v>
      </c>
      <c r="H1622" s="2">
        <f t="shared" si="71"/>
        <v>0.19000000000050932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3891.05</v>
      </c>
      <c r="D1628" s="1">
        <v>0</v>
      </c>
      <c r="E1628" s="1">
        <v>0</v>
      </c>
      <c r="F1628" s="1">
        <v>0</v>
      </c>
      <c r="G1628" s="2">
        <f t="shared" si="70"/>
        <v>182.87935000000002</v>
      </c>
      <c r="H1628" s="2">
        <f t="shared" si="71"/>
        <v>5.0000000000181899E-2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3891.05</v>
      </c>
      <c r="D1634" s="1">
        <v>0</v>
      </c>
      <c r="E1634" s="1">
        <v>0</v>
      </c>
      <c r="F1634" s="1">
        <v>0</v>
      </c>
      <c r="G1634" s="2">
        <f t="shared" si="70"/>
        <v>206.22565</v>
      </c>
      <c r="H1634" s="2">
        <f t="shared" si="71"/>
        <v>5.0000000000181899E-2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3891.05</v>
      </c>
      <c r="D1635" s="1">
        <v>0</v>
      </c>
      <c r="E1635" s="1">
        <v>0</v>
      </c>
      <c r="F1635" s="1">
        <v>0</v>
      </c>
      <c r="G1635" s="2">
        <f t="shared" si="70"/>
        <v>210.11670000000001</v>
      </c>
      <c r="H1635" s="2">
        <f t="shared" si="71"/>
        <v>5.0000000000181899E-2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6636.14</v>
      </c>
      <c r="D1669" s="1">
        <v>0</v>
      </c>
      <c r="E1669" s="1">
        <v>0</v>
      </c>
      <c r="F1669" s="1">
        <v>0</v>
      </c>
      <c r="G1669" s="2">
        <f t="shared" si="70"/>
        <v>583.98032000000001</v>
      </c>
      <c r="H1669" s="2">
        <f t="shared" si="71"/>
        <v>0.14000000000032742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6636.14</v>
      </c>
      <c r="D1673" s="1">
        <v>0</v>
      </c>
      <c r="E1673" s="1">
        <v>0</v>
      </c>
      <c r="F1673" s="1">
        <v>0</v>
      </c>
      <c r="G1673" s="2">
        <f t="shared" si="70"/>
        <v>610.52488000000005</v>
      </c>
      <c r="H1673" s="2">
        <f t="shared" si="71"/>
        <v>0.14000000000032742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1234091.23</v>
      </c>
      <c r="D1681" s="1">
        <v>0</v>
      </c>
      <c r="E1681" s="1">
        <v>0</v>
      </c>
      <c r="F1681" s="1">
        <v>0</v>
      </c>
      <c r="G1681" s="2">
        <f t="shared" si="70"/>
        <v>123409.12300000001</v>
      </c>
      <c r="H1681" s="2">
        <f t="shared" si="71"/>
        <v>0.22999999998137355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34841.03</v>
      </c>
      <c r="D1682" s="1">
        <v>0</v>
      </c>
      <c r="E1682" s="1">
        <v>0</v>
      </c>
      <c r="F1682" s="1">
        <v>0</v>
      </c>
      <c r="G1682" s="2">
        <f t="shared" si="70"/>
        <v>3518.9440300000001</v>
      </c>
      <c r="H1682" s="2">
        <f t="shared" si="71"/>
        <v>2.9999999998835847E-2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469071.81</v>
      </c>
      <c r="D1683" s="1">
        <v>0</v>
      </c>
      <c r="E1683" s="1">
        <v>0</v>
      </c>
      <c r="F1683" s="1">
        <v>0</v>
      </c>
      <c r="G1683" s="2">
        <f t="shared" si="70"/>
        <v>47845.324619999999</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85175.35</v>
      </c>
      <c r="D1684" s="1">
        <v>0</v>
      </c>
      <c r="E1684" s="1">
        <v>0</v>
      </c>
      <c r="F1684" s="1">
        <v>0</v>
      </c>
      <c r="G1684" s="2">
        <f t="shared" si="70"/>
        <v>8773.0610500000003</v>
      </c>
      <c r="H1684" s="2">
        <f t="shared" si="71"/>
        <v>0.35000000000582077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645003.04</v>
      </c>
      <c r="D1685" s="1">
        <v>0</v>
      </c>
      <c r="E1685" s="1">
        <v>0</v>
      </c>
      <c r="F1685" s="1">
        <v>0</v>
      </c>
      <c r="G1685" s="2">
        <f>B1685/1000*C1685</f>
        <v>67080.316160000002</v>
      </c>
      <c r="H1685" s="2">
        <f>ABS(C1685-ROUND(C1685,0))</f>
        <v>4.0000000037252903E-2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42362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875885.71</v>
      </c>
      <c r="I16" s="298">
        <f>'PR-RAS'!E6</f>
        <v>1718080.33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688581.48</v>
      </c>
      <c r="I17" s="298">
        <f>'PR-RAS'!E152</f>
        <v>1150305.67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511560.10000000021</v>
      </c>
      <c r="I18" s="298">
        <f>'PR-RAS'!E649</f>
        <v>2002898.3000000003</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1805528.76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1244618.4200000002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10527.19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1234091.23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875885.71</v>
      </c>
      <c r="E6" s="59">
        <f>E7+E43+E49+E82+E106+E125+E134+E140</f>
        <v>1718080.33</v>
      </c>
      <c r="F6" s="44">
        <f t="shared" ref="F6:F132" si="0">IF(D6&lt;&gt;0,IF(E6/D6&gt;=100,"&gt;&gt;100",E6/D6*100),"-")</f>
        <v>196.15348331233764</v>
      </c>
    </row>
    <row r="7" spans="1:24" ht="12.75" customHeight="1" x14ac:dyDescent="0.2">
      <c r="A7" s="62">
        <v>61</v>
      </c>
      <c r="B7" s="228" t="s">
        <v>65</v>
      </c>
      <c r="C7" s="267" t="s">
        <v>66</v>
      </c>
      <c r="D7" s="59">
        <f>D8+D17+D23+D29+D36+D39</f>
        <v>442875.83999999997</v>
      </c>
      <c r="E7" s="59">
        <f>E8+E17+E23+E29+E36+E39</f>
        <v>574656.95000000007</v>
      </c>
      <c r="F7" s="44">
        <f t="shared" si="0"/>
        <v>129.75576856935797</v>
      </c>
    </row>
    <row r="8" spans="1:24" ht="12.75" customHeight="1" x14ac:dyDescent="0.2">
      <c r="A8" s="62">
        <v>611</v>
      </c>
      <c r="B8" s="228" t="s">
        <v>67</v>
      </c>
      <c r="C8" s="267" t="s">
        <v>68</v>
      </c>
      <c r="D8" s="59">
        <f>SUM(D9:D14)-D15-D16</f>
        <v>296267.84999999998</v>
      </c>
      <c r="E8" s="59">
        <f>SUM(E9:E14)-E15-E16</f>
        <v>394196.84</v>
      </c>
      <c r="F8" s="44">
        <f t="shared" si="0"/>
        <v>133.05420753551223</v>
      </c>
    </row>
    <row r="9" spans="1:24" ht="12.75" customHeight="1" x14ac:dyDescent="0.2">
      <c r="A9" s="62">
        <v>6111</v>
      </c>
      <c r="B9" s="64" t="s">
        <v>69</v>
      </c>
      <c r="C9" s="267" t="s">
        <v>70</v>
      </c>
      <c r="D9" s="193">
        <v>200880.25</v>
      </c>
      <c r="E9" s="193">
        <v>265028.55</v>
      </c>
      <c r="F9" s="44">
        <f t="shared" si="0"/>
        <v>131.93360223317126</v>
      </c>
    </row>
    <row r="10" spans="1:24" ht="12.75" customHeight="1" x14ac:dyDescent="0.2">
      <c r="A10" s="62">
        <v>6112</v>
      </c>
      <c r="B10" s="64" t="s">
        <v>71</v>
      </c>
      <c r="C10" s="267" t="s">
        <v>72</v>
      </c>
      <c r="D10" s="193">
        <v>27808.92</v>
      </c>
      <c r="E10" s="193">
        <v>28281.14</v>
      </c>
      <c r="F10" s="44">
        <f t="shared" si="0"/>
        <v>101.69808823931315</v>
      </c>
    </row>
    <row r="11" spans="1:24" ht="12.75" customHeight="1" x14ac:dyDescent="0.2">
      <c r="A11" s="62">
        <v>6113</v>
      </c>
      <c r="B11" s="64" t="s">
        <v>73</v>
      </c>
      <c r="C11" s="267" t="s">
        <v>74</v>
      </c>
      <c r="D11" s="193">
        <v>20723.29</v>
      </c>
      <c r="E11" s="193">
        <v>32818.89</v>
      </c>
      <c r="F11" s="44">
        <f t="shared" si="0"/>
        <v>158.36718011474048</v>
      </c>
    </row>
    <row r="12" spans="1:24" ht="12.75" customHeight="1" x14ac:dyDescent="0.2">
      <c r="A12" s="62">
        <v>6114</v>
      </c>
      <c r="B12" s="64" t="s">
        <v>75</v>
      </c>
      <c r="C12" s="267" t="s">
        <v>76</v>
      </c>
      <c r="D12" s="193">
        <v>15024.48</v>
      </c>
      <c r="E12" s="193">
        <v>21486.63</v>
      </c>
      <c r="F12" s="44">
        <f t="shared" si="0"/>
        <v>143.01080636401394</v>
      </c>
    </row>
    <row r="13" spans="1:24" ht="12.75" customHeight="1" x14ac:dyDescent="0.2">
      <c r="A13" s="62">
        <v>6115</v>
      </c>
      <c r="B13" s="64" t="s">
        <v>77</v>
      </c>
      <c r="C13" s="267" t="s">
        <v>78</v>
      </c>
      <c r="D13" s="193">
        <v>32456.87</v>
      </c>
      <c r="E13" s="193">
        <v>46581.63</v>
      </c>
      <c r="F13" s="44">
        <f t="shared" si="0"/>
        <v>143.51855246670425</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625.96</v>
      </c>
      <c r="E15" s="193"/>
      <c r="F15" s="44">
        <f t="shared" si="0"/>
        <v>0</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144278.88</v>
      </c>
      <c r="E23" s="59">
        <f t="shared" si="2"/>
        <v>178088.47</v>
      </c>
      <c r="F23" s="44">
        <f t="shared" si="0"/>
        <v>123.43349906791626</v>
      </c>
    </row>
    <row r="24" spans="1:6" ht="12.75" customHeight="1" x14ac:dyDescent="0.2">
      <c r="A24" s="62">
        <v>6131</v>
      </c>
      <c r="B24" s="64" t="s">
        <v>99</v>
      </c>
      <c r="C24" s="267" t="s">
        <v>100</v>
      </c>
      <c r="D24" s="193">
        <v>1209.82</v>
      </c>
      <c r="E24" s="193">
        <v>68555.05</v>
      </c>
      <c r="F24" s="44">
        <f t="shared" si="0"/>
        <v>5666.5495693574258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143069.06</v>
      </c>
      <c r="E27" s="193">
        <v>109533.42</v>
      </c>
      <c r="F27" s="44">
        <f t="shared" si="0"/>
        <v>76.559823626436071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2329.11</v>
      </c>
      <c r="E29" s="59">
        <f>SUM(E30:E35)</f>
        <v>2371.64</v>
      </c>
      <c r="F29" s="44">
        <f t="shared" si="0"/>
        <v>101.82601938079353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2329.11</v>
      </c>
      <c r="E31" s="193">
        <v>2371.64</v>
      </c>
      <c r="F31" s="44">
        <f t="shared" si="0"/>
        <v>101.82601938079353</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38215.01</v>
      </c>
      <c r="E49" s="59">
        <f>E50+E53+E58+E61+E64+E68+E71+E74+E77</f>
        <v>42205.4</v>
      </c>
      <c r="F49" s="44">
        <f t="shared" si="0"/>
        <v>110.44194414707729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5745</v>
      </c>
      <c r="E58" s="59">
        <f t="shared" si="9"/>
        <v>6687</v>
      </c>
      <c r="F58" s="44">
        <f t="shared" si="0"/>
        <v>116.39686684073108</v>
      </c>
    </row>
    <row r="59" spans="1:6" ht="24" x14ac:dyDescent="0.2">
      <c r="A59" s="62">
        <v>6331</v>
      </c>
      <c r="B59" s="64" t="s">
        <v>169</v>
      </c>
      <c r="C59" s="267" t="s">
        <v>170</v>
      </c>
      <c r="D59" s="193">
        <v>5745</v>
      </c>
      <c r="E59" s="193">
        <v>6687</v>
      </c>
      <c r="F59" s="44">
        <f t="shared" si="0"/>
        <v>116.39686684073108</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6147.6</v>
      </c>
      <c r="E64" s="59">
        <f>SUM(E65:E67)</f>
        <v>5886</v>
      </c>
      <c r="F64" s="44">
        <f t="shared" si="0"/>
        <v>95.744680851063819</v>
      </c>
    </row>
    <row r="65" spans="1:6" ht="12.75" customHeight="1" x14ac:dyDescent="0.2">
      <c r="A65" s="62">
        <v>6351</v>
      </c>
      <c r="B65" s="64" t="s">
        <v>181</v>
      </c>
      <c r="C65" s="267" t="s">
        <v>182</v>
      </c>
      <c r="D65" s="193">
        <v>6147.6</v>
      </c>
      <c r="E65" s="193">
        <v>5886</v>
      </c>
      <c r="F65" s="44">
        <f t="shared" si="0"/>
        <v>95.744680851063819</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26322.41</v>
      </c>
      <c r="E74" s="59">
        <f t="shared" si="13"/>
        <v>29632.400000000001</v>
      </c>
      <c r="F74" s="44">
        <f t="shared" si="0"/>
        <v>112.57479843221043</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26322.41</v>
      </c>
      <c r="E76" s="193">
        <v>29632.400000000001</v>
      </c>
      <c r="F76" s="44">
        <f t="shared" si="0"/>
        <v>112.57479843221043</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22760.66</v>
      </c>
      <c r="E82" s="59">
        <f t="shared" si="15"/>
        <v>75086.570000000022</v>
      </c>
      <c r="F82" s="44">
        <f t="shared" si="0"/>
        <v>329.89627717298191</v>
      </c>
    </row>
    <row r="83" spans="1:6" ht="12.75" customHeight="1" x14ac:dyDescent="0.2">
      <c r="A83" s="62">
        <v>641</v>
      </c>
      <c r="B83" s="63" t="s">
        <v>217</v>
      </c>
      <c r="C83" s="267" t="s">
        <v>218</v>
      </c>
      <c r="D83" s="59">
        <f t="shared" ref="D83:E83" si="16">SUM(D84:D90)</f>
        <v>124.62</v>
      </c>
      <c r="E83" s="59">
        <f t="shared" si="16"/>
        <v>209.94</v>
      </c>
      <c r="F83" s="44">
        <f t="shared" si="0"/>
        <v>168.46413095811266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36.82</v>
      </c>
      <c r="E85" s="193">
        <v>68.790000000000006</v>
      </c>
      <c r="F85" s="44">
        <f t="shared" si="0"/>
        <v>186.82781097229767</v>
      </c>
    </row>
    <row r="86" spans="1:6" ht="12.75" customHeight="1" x14ac:dyDescent="0.2">
      <c r="A86" s="62">
        <v>6414</v>
      </c>
      <c r="B86" s="63" t="s">
        <v>223</v>
      </c>
      <c r="C86" s="267" t="s">
        <v>224</v>
      </c>
      <c r="D86" s="193">
        <v>87.8</v>
      </c>
      <c r="E86" s="193">
        <v>141.15</v>
      </c>
      <c r="F86" s="44">
        <f t="shared" si="0"/>
        <v>160.76309794988612</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22636.04</v>
      </c>
      <c r="E91" s="59">
        <f t="shared" si="17"/>
        <v>74876.630000000019</v>
      </c>
      <c r="F91" s="44">
        <f t="shared" si="0"/>
        <v>330.78502246859438</v>
      </c>
    </row>
    <row r="92" spans="1:6" ht="12.75" customHeight="1" x14ac:dyDescent="0.2">
      <c r="A92" s="62">
        <v>6421</v>
      </c>
      <c r="B92" s="63" t="s">
        <v>235</v>
      </c>
      <c r="C92" s="267" t="s">
        <v>236</v>
      </c>
      <c r="D92" s="193">
        <v>477.19</v>
      </c>
      <c r="E92" s="193">
        <v>78.63</v>
      </c>
      <c r="F92" s="44">
        <f t="shared" si="0"/>
        <v>16.477713279825647</v>
      </c>
    </row>
    <row r="93" spans="1:6" ht="12.75" customHeight="1" x14ac:dyDescent="0.2">
      <c r="A93" s="62">
        <v>6422</v>
      </c>
      <c r="B93" s="63" t="s">
        <v>237</v>
      </c>
      <c r="C93" s="267" t="s">
        <v>238</v>
      </c>
      <c r="D93" s="193">
        <v>20949.96</v>
      </c>
      <c r="E93" s="193">
        <v>74527.91</v>
      </c>
      <c r="F93" s="44">
        <f t="shared" si="0"/>
        <v>355.7424930644259</v>
      </c>
    </row>
    <row r="94" spans="1:6" ht="12.75" customHeight="1" x14ac:dyDescent="0.2">
      <c r="A94" s="62">
        <v>6423</v>
      </c>
      <c r="B94" s="63" t="s">
        <v>239</v>
      </c>
      <c r="C94" s="267" t="s">
        <v>240</v>
      </c>
      <c r="D94" s="193">
        <v>57.33</v>
      </c>
      <c r="E94" s="193">
        <v>3.21</v>
      </c>
      <c r="F94" s="44">
        <f t="shared" si="0"/>
        <v>5.5991627420198853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1151.56</v>
      </c>
      <c r="E97" s="193">
        <v>266.88</v>
      </c>
      <c r="F97" s="44">
        <f t="shared" si="0"/>
        <v>23.175518427177046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365564.31</v>
      </c>
      <c r="E106" s="59">
        <f>E107+E112+E120+E124</f>
        <v>1021131.16</v>
      </c>
      <c r="F106" s="44">
        <f t="shared" si="0"/>
        <v>279.33010200038404</v>
      </c>
    </row>
    <row r="107" spans="1:6" ht="12.75" customHeight="1" x14ac:dyDescent="0.2">
      <c r="A107" s="62">
        <v>651</v>
      </c>
      <c r="B107" s="63" t="s">
        <v>265</v>
      </c>
      <c r="C107" s="267" t="s">
        <v>266</v>
      </c>
      <c r="D107" s="59">
        <f t="shared" ref="D107:E107" si="19">SUM(D108:D111)</f>
        <v>7020.1</v>
      </c>
      <c r="E107" s="59">
        <f t="shared" si="19"/>
        <v>285770.45</v>
      </c>
      <c r="F107" s="44">
        <f t="shared" si="0"/>
        <v>4070.7461432173332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5387.27</v>
      </c>
      <c r="E109" s="193">
        <v>6866.16</v>
      </c>
      <c r="F109" s="44">
        <f t="shared" si="0"/>
        <v>127.45156637777575</v>
      </c>
    </row>
    <row r="110" spans="1:6" ht="12.75" customHeight="1" x14ac:dyDescent="0.2">
      <c r="A110" s="62">
        <v>6513</v>
      </c>
      <c r="B110" s="63" t="s">
        <v>271</v>
      </c>
      <c r="C110" s="267" t="s">
        <v>272</v>
      </c>
      <c r="D110" s="193">
        <v>53.33</v>
      </c>
      <c r="E110" s="193">
        <v>62.64</v>
      </c>
      <c r="F110" s="44">
        <f t="shared" si="0"/>
        <v>117.45734108381774</v>
      </c>
    </row>
    <row r="111" spans="1:6" ht="12.75" customHeight="1" x14ac:dyDescent="0.2">
      <c r="A111" s="62">
        <v>6514</v>
      </c>
      <c r="B111" s="63" t="s">
        <v>273</v>
      </c>
      <c r="C111" s="267" t="s">
        <v>274</v>
      </c>
      <c r="D111" s="193">
        <v>1579.5</v>
      </c>
      <c r="E111" s="193">
        <v>278841.65000000002</v>
      </c>
      <c r="F111" s="44" t="str">
        <f t="shared" si="0"/>
        <v>&gt;&gt;100</v>
      </c>
    </row>
    <row r="112" spans="1:6" ht="12.75" customHeight="1" x14ac:dyDescent="0.2">
      <c r="A112" s="62">
        <v>652</v>
      </c>
      <c r="B112" s="63" t="s">
        <v>275</v>
      </c>
      <c r="C112" s="267" t="s">
        <v>276</v>
      </c>
      <c r="D112" s="59">
        <f t="shared" ref="D112:E112" si="20">SUM(D113:D119)</f>
        <v>2286.94</v>
      </c>
      <c r="E112" s="59">
        <f t="shared" si="20"/>
        <v>26379.45</v>
      </c>
      <c r="F112" s="44">
        <f t="shared" si="0"/>
        <v>1153.4823825723456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50.08</v>
      </c>
      <c r="E114" s="193">
        <v>1040.7</v>
      </c>
      <c r="F114" s="44">
        <f t="shared" si="0"/>
        <v>2078.0750798722047</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2236.86</v>
      </c>
      <c r="E117" s="193">
        <v>25338.75</v>
      </c>
      <c r="F117" s="44">
        <f t="shared" si="0"/>
        <v>1132.7821142136745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356257.27</v>
      </c>
      <c r="E120" s="59">
        <f t="shared" si="21"/>
        <v>708981.26</v>
      </c>
      <c r="F120" s="44">
        <f t="shared" si="0"/>
        <v>199.00822234448717</v>
      </c>
    </row>
    <row r="121" spans="1:6" ht="12.75" customHeight="1" x14ac:dyDescent="0.2">
      <c r="A121" s="62">
        <v>6531</v>
      </c>
      <c r="B121" s="63" t="s">
        <v>293</v>
      </c>
      <c r="C121" s="267" t="s">
        <v>294</v>
      </c>
      <c r="D121" s="193">
        <v>135596.69</v>
      </c>
      <c r="E121" s="193">
        <v>464852.96</v>
      </c>
      <c r="F121" s="44">
        <f t="shared" si="0"/>
        <v>342.82028565741541</v>
      </c>
    </row>
    <row r="122" spans="1:6" ht="12.75" customHeight="1" x14ac:dyDescent="0.2">
      <c r="A122" s="62">
        <v>6532</v>
      </c>
      <c r="B122" s="63" t="s">
        <v>295</v>
      </c>
      <c r="C122" s="267" t="s">
        <v>296</v>
      </c>
      <c r="D122" s="193">
        <v>220660.58</v>
      </c>
      <c r="E122" s="193">
        <v>244128.3</v>
      </c>
      <c r="F122" s="44">
        <f t="shared" si="0"/>
        <v>110.6352117809171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6314</v>
      </c>
      <c r="E125" s="59">
        <f t="shared" si="22"/>
        <v>4170.25</v>
      </c>
      <c r="F125" s="44">
        <f t="shared" si="0"/>
        <v>66.047671840354766</v>
      </c>
    </row>
    <row r="126" spans="1:6" ht="12.75" customHeight="1" x14ac:dyDescent="0.2">
      <c r="A126" s="62">
        <v>661</v>
      </c>
      <c r="B126" s="64" t="s">
        <v>303</v>
      </c>
      <c r="C126" s="267" t="s">
        <v>304</v>
      </c>
      <c r="D126" s="59">
        <f t="shared" ref="D126:E126" si="23">SUM(D127:D128)</f>
        <v>6314</v>
      </c>
      <c r="E126" s="59">
        <f t="shared" si="23"/>
        <v>4170.25</v>
      </c>
      <c r="F126" s="44">
        <f t="shared" si="0"/>
        <v>66.047671840354766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6314</v>
      </c>
      <c r="E128" s="193">
        <v>4170.25</v>
      </c>
      <c r="F128" s="44">
        <f t="shared" si="0"/>
        <v>66.047671840354766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155.88999999999999</v>
      </c>
      <c r="E140" s="59">
        <f t="shared" si="28"/>
        <v>830</v>
      </c>
      <c r="F140" s="44">
        <f t="shared" si="26"/>
        <v>532.4267111424723</v>
      </c>
    </row>
    <row r="141" spans="1:6" ht="12.75" customHeight="1" x14ac:dyDescent="0.2">
      <c r="A141" s="62">
        <v>681</v>
      </c>
      <c r="B141" s="64" t="s">
        <v>333</v>
      </c>
      <c r="C141" s="267" t="s">
        <v>334</v>
      </c>
      <c r="D141" s="59">
        <f t="shared" ref="D141:E141" si="29">SUM(D142:D150)</f>
        <v>60</v>
      </c>
      <c r="E141" s="59">
        <f t="shared" si="29"/>
        <v>780</v>
      </c>
      <c r="F141" s="44">
        <f t="shared" si="26"/>
        <v>1300</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60</v>
      </c>
      <c r="E150" s="193">
        <v>780</v>
      </c>
      <c r="F150" s="44">
        <f t="shared" si="26"/>
        <v>1300</v>
      </c>
    </row>
    <row r="151" spans="1:6" ht="12.75" customHeight="1" x14ac:dyDescent="0.2">
      <c r="A151" s="62">
        <v>683</v>
      </c>
      <c r="B151" s="63" t="s">
        <v>353</v>
      </c>
      <c r="C151" s="267" t="s">
        <v>354</v>
      </c>
      <c r="D151" s="193">
        <v>95.89</v>
      </c>
      <c r="E151" s="193">
        <v>50</v>
      </c>
      <c r="F151" s="44">
        <f t="shared" si="26"/>
        <v>52.143080613202628</v>
      </c>
    </row>
    <row r="152" spans="1:6" ht="12.75" customHeight="1" x14ac:dyDescent="0.2">
      <c r="A152" s="62">
        <v>3</v>
      </c>
      <c r="B152" s="63" t="s">
        <v>355</v>
      </c>
      <c r="C152" s="267" t="s">
        <v>61</v>
      </c>
      <c r="D152" s="59">
        <f>D153+D164+D202+D221+D230+D262+D273</f>
        <v>688581.48</v>
      </c>
      <c r="E152" s="59">
        <f>E153+E164+E202+E221+E230+E262+E273</f>
        <v>1150305.67</v>
      </c>
      <c r="F152" s="44">
        <f t="shared" si="26"/>
        <v>167.05440146313549</v>
      </c>
    </row>
    <row r="153" spans="1:6" ht="12.75" customHeight="1" x14ac:dyDescent="0.2">
      <c r="A153" s="62">
        <v>31</v>
      </c>
      <c r="B153" s="63" t="s">
        <v>356</v>
      </c>
      <c r="C153" s="267" t="s">
        <v>357</v>
      </c>
      <c r="D153" s="59">
        <f t="shared" ref="D153:E153" si="30">D154+D159+D160</f>
        <v>93458.109999999986</v>
      </c>
      <c r="E153" s="59">
        <f t="shared" si="30"/>
        <v>131356.6</v>
      </c>
      <c r="F153" s="44">
        <f t="shared" si="26"/>
        <v>140.55131224031817</v>
      </c>
    </row>
    <row r="154" spans="1:6" ht="12.75" customHeight="1" x14ac:dyDescent="0.2">
      <c r="A154" s="62">
        <v>311</v>
      </c>
      <c r="B154" s="63" t="s">
        <v>358</v>
      </c>
      <c r="C154" s="267" t="s">
        <v>359</v>
      </c>
      <c r="D154" s="59">
        <f t="shared" ref="D154:E154" si="31">SUM(D155:D158)</f>
        <v>79816.539999999994</v>
      </c>
      <c r="E154" s="59">
        <f t="shared" si="31"/>
        <v>112752.39</v>
      </c>
      <c r="F154" s="44">
        <f t="shared" si="26"/>
        <v>141.26444218203395</v>
      </c>
    </row>
    <row r="155" spans="1:6" ht="12.75" customHeight="1" x14ac:dyDescent="0.2">
      <c r="A155" s="62">
        <v>3111</v>
      </c>
      <c r="B155" s="63" t="s">
        <v>360</v>
      </c>
      <c r="C155" s="267" t="s">
        <v>361</v>
      </c>
      <c r="D155" s="193">
        <v>79816.539999999994</v>
      </c>
      <c r="E155" s="193">
        <v>112752.39</v>
      </c>
      <c r="F155" s="44">
        <f t="shared" si="26"/>
        <v>141.26444218203395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471.81</v>
      </c>
      <c r="E159" s="193"/>
      <c r="F159" s="44">
        <f t="shared" si="26"/>
        <v>0</v>
      </c>
    </row>
    <row r="160" spans="1:6" ht="12.75" customHeight="1" x14ac:dyDescent="0.2">
      <c r="A160" s="62">
        <v>313</v>
      </c>
      <c r="B160" s="64" t="s">
        <v>370</v>
      </c>
      <c r="C160" s="267" t="s">
        <v>371</v>
      </c>
      <c r="D160" s="59">
        <f t="shared" ref="D160:E160" si="32">SUM(D161:D163)</f>
        <v>13169.76</v>
      </c>
      <c r="E160" s="59">
        <f t="shared" si="32"/>
        <v>18604.21</v>
      </c>
      <c r="F160" s="44">
        <f t="shared" si="26"/>
        <v>141.26460922598437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13169.76</v>
      </c>
      <c r="E162" s="193">
        <v>18604.21</v>
      </c>
      <c r="F162" s="44">
        <f t="shared" si="26"/>
        <v>141.26460922598437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282410.56</v>
      </c>
      <c r="E164" s="59">
        <f>E165+E170+E178+E188+E189+E194</f>
        <v>365344.3</v>
      </c>
      <c r="F164" s="44">
        <f t="shared" si="26"/>
        <v>129.36637355203715</v>
      </c>
    </row>
    <row r="165" spans="1:6" ht="12.75" customHeight="1" x14ac:dyDescent="0.2">
      <c r="A165" s="62">
        <v>321</v>
      </c>
      <c r="B165" s="63" t="s">
        <v>380</v>
      </c>
      <c r="C165" s="267" t="s">
        <v>381</v>
      </c>
      <c r="D165" s="59">
        <f t="shared" ref="D165:E165" si="33">SUM(D166:D169)</f>
        <v>6103.41</v>
      </c>
      <c r="E165" s="59">
        <f t="shared" si="33"/>
        <v>7218.5</v>
      </c>
      <c r="F165" s="44">
        <f t="shared" si="26"/>
        <v>118.26995073245941</v>
      </c>
    </row>
    <row r="166" spans="1:6" ht="12.75" customHeight="1" x14ac:dyDescent="0.2">
      <c r="A166" s="62">
        <v>3211</v>
      </c>
      <c r="B166" s="63" t="s">
        <v>382</v>
      </c>
      <c r="C166" s="267" t="s">
        <v>383</v>
      </c>
      <c r="D166" s="193">
        <v>1240.55</v>
      </c>
      <c r="E166" s="193">
        <v>777.6</v>
      </c>
      <c r="F166" s="44">
        <f t="shared" si="26"/>
        <v>62.68187497480956</v>
      </c>
    </row>
    <row r="167" spans="1:6" ht="12.75" customHeight="1" x14ac:dyDescent="0.2">
      <c r="A167" s="62">
        <v>3212</v>
      </c>
      <c r="B167" s="63" t="s">
        <v>384</v>
      </c>
      <c r="C167" s="267" t="s">
        <v>385</v>
      </c>
      <c r="D167" s="193">
        <v>3146.32</v>
      </c>
      <c r="E167" s="193">
        <v>1948.9</v>
      </c>
      <c r="F167" s="44">
        <f t="shared" si="26"/>
        <v>61.942205497215795</v>
      </c>
    </row>
    <row r="168" spans="1:6" ht="12.75" customHeight="1" x14ac:dyDescent="0.2">
      <c r="A168" s="62">
        <v>3213</v>
      </c>
      <c r="B168" s="63" t="s">
        <v>386</v>
      </c>
      <c r="C168" s="267" t="s">
        <v>387</v>
      </c>
      <c r="D168" s="193">
        <v>26.54</v>
      </c>
      <c r="E168" s="193">
        <v>392</v>
      </c>
      <c r="F168" s="44">
        <f t="shared" si="26"/>
        <v>1477.0158251695555</v>
      </c>
    </row>
    <row r="169" spans="1:6" ht="12.75" customHeight="1" x14ac:dyDescent="0.2">
      <c r="A169" s="62">
        <v>3214</v>
      </c>
      <c r="B169" s="63" t="s">
        <v>388</v>
      </c>
      <c r="C169" s="267" t="s">
        <v>389</v>
      </c>
      <c r="D169" s="193">
        <v>1690</v>
      </c>
      <c r="E169" s="193">
        <v>4100</v>
      </c>
      <c r="F169" s="44">
        <f t="shared" si="26"/>
        <v>242.60355029585799</v>
      </c>
    </row>
    <row r="170" spans="1:6" ht="12.75" customHeight="1" x14ac:dyDescent="0.2">
      <c r="A170" s="62">
        <v>322</v>
      </c>
      <c r="B170" s="63" t="s">
        <v>390</v>
      </c>
      <c r="C170" s="267" t="s">
        <v>391</v>
      </c>
      <c r="D170" s="59">
        <f t="shared" ref="D170:E170" si="34">SUM(D171:D177)</f>
        <v>26752.5</v>
      </c>
      <c r="E170" s="59">
        <f t="shared" si="34"/>
        <v>32727.949999999997</v>
      </c>
      <c r="F170" s="44">
        <f t="shared" si="26"/>
        <v>122.33604336043359</v>
      </c>
    </row>
    <row r="171" spans="1:6" ht="12.75" customHeight="1" x14ac:dyDescent="0.2">
      <c r="A171" s="62">
        <v>3221</v>
      </c>
      <c r="B171" s="63" t="s">
        <v>392</v>
      </c>
      <c r="C171" s="267" t="s">
        <v>393</v>
      </c>
      <c r="D171" s="193">
        <v>3003.21</v>
      </c>
      <c r="E171" s="193">
        <v>3157.98</v>
      </c>
      <c r="F171" s="44">
        <f t="shared" si="26"/>
        <v>105.15348577022586</v>
      </c>
    </row>
    <row r="172" spans="1:6" ht="12.75" customHeight="1" x14ac:dyDescent="0.2">
      <c r="A172" s="62">
        <v>3222</v>
      </c>
      <c r="B172" s="63" t="s">
        <v>394</v>
      </c>
      <c r="C172" s="267" t="s">
        <v>395</v>
      </c>
      <c r="D172" s="193">
        <v>0</v>
      </c>
      <c r="E172" s="193">
        <v>1623.75</v>
      </c>
      <c r="F172" s="44" t="str">
        <f t="shared" si="26"/>
        <v>-</v>
      </c>
    </row>
    <row r="173" spans="1:6" ht="12.75" customHeight="1" x14ac:dyDescent="0.2">
      <c r="A173" s="62">
        <v>3223</v>
      </c>
      <c r="B173" s="64" t="s">
        <v>396</v>
      </c>
      <c r="C173" s="267" t="s">
        <v>397</v>
      </c>
      <c r="D173" s="193">
        <v>22583.32</v>
      </c>
      <c r="E173" s="193">
        <v>23366.73</v>
      </c>
      <c r="F173" s="44">
        <f t="shared" si="26"/>
        <v>103.46897621784575</v>
      </c>
    </row>
    <row r="174" spans="1:6" ht="12.75" customHeight="1" x14ac:dyDescent="0.2">
      <c r="A174" s="62">
        <v>3224</v>
      </c>
      <c r="B174" s="64" t="s">
        <v>398</v>
      </c>
      <c r="C174" s="267" t="s">
        <v>399</v>
      </c>
      <c r="D174" s="193">
        <v>1022.27</v>
      </c>
      <c r="E174" s="193">
        <v>833.01</v>
      </c>
      <c r="F174" s="44">
        <f t="shared" si="26"/>
        <v>81.486300096843294</v>
      </c>
    </row>
    <row r="175" spans="1:6" ht="12.75" customHeight="1" x14ac:dyDescent="0.2">
      <c r="A175" s="62">
        <v>3225</v>
      </c>
      <c r="B175" s="64" t="s">
        <v>400</v>
      </c>
      <c r="C175" s="267" t="s">
        <v>401</v>
      </c>
      <c r="D175" s="193">
        <v>143.69999999999999</v>
      </c>
      <c r="E175" s="193">
        <v>3688.48</v>
      </c>
      <c r="F175" s="44">
        <f t="shared" si="26"/>
        <v>2566.7919276270009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58</v>
      </c>
      <c r="F177" s="44" t="str">
        <f t="shared" si="26"/>
        <v>-</v>
      </c>
    </row>
    <row r="178" spans="1:6" ht="12.75" customHeight="1" x14ac:dyDescent="0.2">
      <c r="A178" s="62">
        <v>323</v>
      </c>
      <c r="B178" s="64" t="s">
        <v>406</v>
      </c>
      <c r="C178" s="267" t="s">
        <v>407</v>
      </c>
      <c r="D178" s="59">
        <f t="shared" ref="D178:E178" si="35">SUM(D179:D187)</f>
        <v>215142.8</v>
      </c>
      <c r="E178" s="59">
        <f t="shared" si="35"/>
        <v>308095.23</v>
      </c>
      <c r="F178" s="44">
        <f t="shared" si="26"/>
        <v>143.20499221912144</v>
      </c>
    </row>
    <row r="179" spans="1:6" ht="12.75" customHeight="1" x14ac:dyDescent="0.2">
      <c r="A179" s="62">
        <v>3231</v>
      </c>
      <c r="B179" s="64" t="s">
        <v>408</v>
      </c>
      <c r="C179" s="267" t="s">
        <v>409</v>
      </c>
      <c r="D179" s="193">
        <v>7908.7</v>
      </c>
      <c r="E179" s="193">
        <v>4621.6499999999996</v>
      </c>
      <c r="F179" s="44">
        <f t="shared" si="26"/>
        <v>58.437543464791929</v>
      </c>
    </row>
    <row r="180" spans="1:6" ht="12.75" customHeight="1" x14ac:dyDescent="0.2">
      <c r="A180" s="62">
        <v>3232</v>
      </c>
      <c r="B180" s="64" t="s">
        <v>410</v>
      </c>
      <c r="C180" s="267" t="s">
        <v>411</v>
      </c>
      <c r="D180" s="193">
        <v>102716.01</v>
      </c>
      <c r="E180" s="193">
        <v>188271.74</v>
      </c>
      <c r="F180" s="44">
        <f t="shared" si="26"/>
        <v>183.29347099833802</v>
      </c>
    </row>
    <row r="181" spans="1:6" ht="12.75" customHeight="1" x14ac:dyDescent="0.2">
      <c r="A181" s="62">
        <v>3233</v>
      </c>
      <c r="B181" s="64" t="s">
        <v>412</v>
      </c>
      <c r="C181" s="267" t="s">
        <v>413</v>
      </c>
      <c r="D181" s="193">
        <v>6037.32</v>
      </c>
      <c r="E181" s="193">
        <v>3370.25</v>
      </c>
      <c r="F181" s="44">
        <f t="shared" si="26"/>
        <v>55.823610476171545</v>
      </c>
    </row>
    <row r="182" spans="1:6" ht="12.75" customHeight="1" x14ac:dyDescent="0.2">
      <c r="A182" s="62">
        <v>3234</v>
      </c>
      <c r="B182" s="64" t="s">
        <v>414</v>
      </c>
      <c r="C182" s="267" t="s">
        <v>415</v>
      </c>
      <c r="D182" s="193">
        <v>32360.58</v>
      </c>
      <c r="E182" s="193">
        <v>34717.14</v>
      </c>
      <c r="F182" s="44">
        <f t="shared" si="26"/>
        <v>107.28219333522451</v>
      </c>
    </row>
    <row r="183" spans="1:6" ht="12.75" customHeight="1" x14ac:dyDescent="0.2">
      <c r="A183" s="62">
        <v>3235</v>
      </c>
      <c r="B183" s="63" t="s">
        <v>416</v>
      </c>
      <c r="C183" s="267" t="s">
        <v>417</v>
      </c>
      <c r="D183" s="193">
        <v>10046.629999999999</v>
      </c>
      <c r="E183" s="193">
        <v>6530</v>
      </c>
      <c r="F183" s="44">
        <f t="shared" si="26"/>
        <v>64.996919365001006</v>
      </c>
    </row>
    <row r="184" spans="1:6" ht="12.75" customHeight="1" x14ac:dyDescent="0.2">
      <c r="A184" s="62">
        <v>3236</v>
      </c>
      <c r="B184" s="63" t="s">
        <v>418</v>
      </c>
      <c r="C184" s="267" t="s">
        <v>419</v>
      </c>
      <c r="D184" s="193">
        <v>6624.09</v>
      </c>
      <c r="E184" s="193">
        <v>170</v>
      </c>
      <c r="F184" s="44">
        <f t="shared" si="26"/>
        <v>2.5663902513401839</v>
      </c>
    </row>
    <row r="185" spans="1:6" ht="12.75" customHeight="1" x14ac:dyDescent="0.2">
      <c r="A185" s="62">
        <v>3237</v>
      </c>
      <c r="B185" s="63" t="s">
        <v>420</v>
      </c>
      <c r="C185" s="267" t="s">
        <v>421</v>
      </c>
      <c r="D185" s="193">
        <v>32713.55</v>
      </c>
      <c r="E185" s="193">
        <v>49755.08</v>
      </c>
      <c r="F185" s="44">
        <f t="shared" si="26"/>
        <v>152.09318462838795</v>
      </c>
    </row>
    <row r="186" spans="1:6" ht="12.75" customHeight="1" x14ac:dyDescent="0.2">
      <c r="A186" s="62">
        <v>3238</v>
      </c>
      <c r="B186" s="63" t="s">
        <v>422</v>
      </c>
      <c r="C186" s="267" t="s">
        <v>423</v>
      </c>
      <c r="D186" s="193">
        <v>7693.89</v>
      </c>
      <c r="E186" s="193">
        <v>7589.21</v>
      </c>
      <c r="F186" s="44">
        <f t="shared" si="26"/>
        <v>98.639439867219309</v>
      </c>
    </row>
    <row r="187" spans="1:6" ht="12.75" customHeight="1" x14ac:dyDescent="0.2">
      <c r="A187" s="62">
        <v>3239</v>
      </c>
      <c r="B187" s="63" t="s">
        <v>424</v>
      </c>
      <c r="C187" s="267" t="s">
        <v>425</v>
      </c>
      <c r="D187" s="193">
        <v>9042.0300000000007</v>
      </c>
      <c r="E187" s="193">
        <v>13070.16</v>
      </c>
      <c r="F187" s="44">
        <f t="shared" si="26"/>
        <v>144.54895637373463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34411.85</v>
      </c>
      <c r="E194" s="59">
        <f t="shared" si="36"/>
        <v>17302.62</v>
      </c>
      <c r="F194" s="44">
        <f t="shared" si="26"/>
        <v>50.28099332061484</v>
      </c>
    </row>
    <row r="195" spans="1:6" ht="12.75" customHeight="1" x14ac:dyDescent="0.2">
      <c r="A195" s="62">
        <v>3291</v>
      </c>
      <c r="B195" s="182" t="s">
        <v>440</v>
      </c>
      <c r="C195" s="267" t="s">
        <v>441</v>
      </c>
      <c r="D195" s="193">
        <v>2592.66</v>
      </c>
      <c r="E195" s="193">
        <v>792.66</v>
      </c>
      <c r="F195" s="44">
        <f t="shared" si="26"/>
        <v>30.573233667353222</v>
      </c>
    </row>
    <row r="196" spans="1:6" ht="12.75" customHeight="1" x14ac:dyDescent="0.2">
      <c r="A196" s="62">
        <v>3292</v>
      </c>
      <c r="B196" s="63" t="s">
        <v>442</v>
      </c>
      <c r="C196" s="267" t="s">
        <v>443</v>
      </c>
      <c r="D196" s="193">
        <v>5832.62</v>
      </c>
      <c r="E196" s="193">
        <v>2697.84</v>
      </c>
      <c r="F196" s="44">
        <f t="shared" si="26"/>
        <v>46.254341959531054</v>
      </c>
    </row>
    <row r="197" spans="1:6" ht="12.75" customHeight="1" x14ac:dyDescent="0.2">
      <c r="A197" s="62">
        <v>3293</v>
      </c>
      <c r="B197" s="63" t="s">
        <v>444</v>
      </c>
      <c r="C197" s="267" t="s">
        <v>445</v>
      </c>
      <c r="D197" s="193">
        <v>3755.2</v>
      </c>
      <c r="E197" s="193">
        <v>8515.92</v>
      </c>
      <c r="F197" s="44">
        <f t="shared" si="26"/>
        <v>226.77673625905413</v>
      </c>
    </row>
    <row r="198" spans="1:6" ht="12.75" customHeight="1" x14ac:dyDescent="0.2">
      <c r="A198" s="62">
        <v>3294</v>
      </c>
      <c r="B198" s="63" t="s">
        <v>446</v>
      </c>
      <c r="C198" s="267" t="s">
        <v>447</v>
      </c>
      <c r="D198" s="193">
        <v>3400</v>
      </c>
      <c r="E198" s="193">
        <v>2700</v>
      </c>
      <c r="F198" s="44">
        <f t="shared" si="26"/>
        <v>79.411764705882348</v>
      </c>
    </row>
    <row r="199" spans="1:6" ht="12.75" customHeight="1" x14ac:dyDescent="0.2">
      <c r="A199" s="62">
        <v>3295</v>
      </c>
      <c r="B199" s="63" t="s">
        <v>448</v>
      </c>
      <c r="C199" s="267" t="s">
        <v>449</v>
      </c>
      <c r="D199" s="193">
        <v>17063.72</v>
      </c>
      <c r="E199" s="193">
        <v>314.58</v>
      </c>
      <c r="F199" s="44">
        <f t="shared" si="26"/>
        <v>1.8435604897408067</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1767.65</v>
      </c>
      <c r="E201" s="193">
        <v>2281.62</v>
      </c>
      <c r="F201" s="44">
        <f t="shared" si="26"/>
        <v>129.07645744349844</v>
      </c>
    </row>
    <row r="202" spans="1:6" ht="12.75" customHeight="1" x14ac:dyDescent="0.2">
      <c r="A202" s="62">
        <v>34</v>
      </c>
      <c r="B202" s="182" t="s">
        <v>454</v>
      </c>
      <c r="C202" s="267" t="s">
        <v>455</v>
      </c>
      <c r="D202" s="59">
        <f t="shared" ref="D202:E202" si="37">D203+D208+D216</f>
        <v>4855.92</v>
      </c>
      <c r="E202" s="59">
        <f t="shared" si="37"/>
        <v>4204.8600000000006</v>
      </c>
      <c r="F202" s="44">
        <f t="shared" si="26"/>
        <v>86.59244798102111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3198.35</v>
      </c>
      <c r="E208" s="59">
        <f t="shared" si="39"/>
        <v>2497.2600000000002</v>
      </c>
      <c r="F208" s="44">
        <f t="shared" si="26"/>
        <v>78.07963481169979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3198.35</v>
      </c>
      <c r="E211" s="193">
        <v>2497.2600000000002</v>
      </c>
      <c r="F211" s="44">
        <f t="shared" si="26"/>
        <v>78.07963481169979</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1657.5700000000002</v>
      </c>
      <c r="E216" s="59">
        <f t="shared" si="40"/>
        <v>1707.6</v>
      </c>
      <c r="F216" s="44">
        <f t="shared" si="26"/>
        <v>103.01827373806233</v>
      </c>
    </row>
    <row r="217" spans="1:6" ht="12.75" customHeight="1" x14ac:dyDescent="0.2">
      <c r="A217" s="62">
        <v>3431</v>
      </c>
      <c r="B217" s="181" t="s">
        <v>484</v>
      </c>
      <c r="C217" s="267" t="s">
        <v>485</v>
      </c>
      <c r="D217" s="193">
        <v>1560.39</v>
      </c>
      <c r="E217" s="193">
        <v>1707.6</v>
      </c>
      <c r="F217" s="44">
        <f t="shared" si="26"/>
        <v>109.4341799165593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97.18</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12.02</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12.02</v>
      </c>
      <c r="E225" s="59">
        <f t="shared" si="43"/>
        <v>0</v>
      </c>
      <c r="F225" s="44">
        <f t="shared" si="26"/>
        <v>0</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12.02</v>
      </c>
      <c r="E228" s="193"/>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189418.87</v>
      </c>
      <c r="E230" s="59">
        <f>E231+E234+E237+E242+E246+E250+E254+E257</f>
        <v>326644.63</v>
      </c>
      <c r="F230" s="44">
        <f t="shared" ref="F230:F245" si="44">IF(D230&lt;&gt;0,IF(E230/D230&gt;=100,"&gt;&gt;100",E230/D230*100),"-")</f>
        <v>172.44566499631216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3201.61</v>
      </c>
      <c r="E237" s="59">
        <f t="shared" si="47"/>
        <v>700</v>
      </c>
      <c r="F237" s="44">
        <f t="shared" si="44"/>
        <v>21.863999675163431</v>
      </c>
    </row>
    <row r="238" spans="1:6" ht="12" x14ac:dyDescent="0.2">
      <c r="A238" s="62">
        <v>3631</v>
      </c>
      <c r="B238" s="64" t="s">
        <v>526</v>
      </c>
      <c r="C238" s="267" t="s">
        <v>527</v>
      </c>
      <c r="D238" s="193">
        <v>3201.61</v>
      </c>
      <c r="E238" s="193">
        <v>700</v>
      </c>
      <c r="F238" s="44">
        <f t="shared" si="44"/>
        <v>21.863999675163431</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80569.33</v>
      </c>
      <c r="E246" s="59">
        <f t="shared" si="48"/>
        <v>184427.97</v>
      </c>
      <c r="F246" s="44">
        <f t="shared" ref="F246:F249" si="49">IF(D246&lt;&gt;0,IF(E246/D246&gt;=100,"&gt;&gt;100",E246/D246*100),"-")</f>
        <v>228.90592487240494</v>
      </c>
    </row>
    <row r="247" spans="1:6" ht="12.75" customHeight="1" x14ac:dyDescent="0.2">
      <c r="A247" s="62" t="s">
        <v>541</v>
      </c>
      <c r="B247" s="63" t="s">
        <v>542</v>
      </c>
      <c r="C247" s="267" t="s">
        <v>541</v>
      </c>
      <c r="D247" s="193">
        <v>80299.820000000007</v>
      </c>
      <c r="E247" s="193">
        <v>183895.22</v>
      </c>
      <c r="F247" s="44">
        <f t="shared" si="49"/>
        <v>229.01074996183053</v>
      </c>
    </row>
    <row r="248" spans="1:6" ht="12.75" customHeight="1" x14ac:dyDescent="0.2">
      <c r="A248" s="62" t="s">
        <v>543</v>
      </c>
      <c r="B248" s="63" t="s">
        <v>544</v>
      </c>
      <c r="C248" s="267" t="s">
        <v>543</v>
      </c>
      <c r="D248" s="193">
        <v>269.51</v>
      </c>
      <c r="E248" s="193">
        <v>532.75</v>
      </c>
      <c r="F248" s="44">
        <f t="shared" si="49"/>
        <v>197.67355571221847</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105647.93</v>
      </c>
      <c r="E250" s="59">
        <f t="shared" si="50"/>
        <v>141516.66</v>
      </c>
      <c r="F250" s="44">
        <f t="shared" ref="F250:F253" si="51">IF(D250&lt;&gt;0,IF(E250/D250&gt;=100,"&gt;&gt;100",E250/D250*100),"-")</f>
        <v>133.95119052498237</v>
      </c>
    </row>
    <row r="251" spans="1:6" ht="24" x14ac:dyDescent="0.2">
      <c r="A251" s="62">
        <v>3672</v>
      </c>
      <c r="B251" s="63" t="s">
        <v>549</v>
      </c>
      <c r="C251" s="267" t="s">
        <v>550</v>
      </c>
      <c r="D251" s="193">
        <v>105647.93</v>
      </c>
      <c r="E251" s="193">
        <v>141516.66</v>
      </c>
      <c r="F251" s="44">
        <f t="shared" si="51"/>
        <v>133.95119052498237</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62317.919999999998</v>
      </c>
      <c r="E262" s="59">
        <f t="shared" si="55"/>
        <v>99351.5</v>
      </c>
      <c r="F262" s="44">
        <f t="shared" ref="F262:F268" si="56">IF(D262&lt;&gt;0,IF(E262/D262&gt;=100,"&gt;&gt;100",E262/D262*100),"-")</f>
        <v>159.42685506833348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62317.919999999998</v>
      </c>
      <c r="E269" s="59">
        <f t="shared" si="58"/>
        <v>99351.5</v>
      </c>
      <c r="F269" s="44">
        <f t="shared" ref="F269:F272" si="59">IF(D269&lt;&gt;0,IF(E269/D269&gt;=100,"&gt;&gt;100",E269/D269*100),"-")</f>
        <v>159.42685506833348</v>
      </c>
    </row>
    <row r="270" spans="1:6" ht="12.75" customHeight="1" x14ac:dyDescent="0.2">
      <c r="A270" s="62">
        <v>3721</v>
      </c>
      <c r="B270" s="64" t="s">
        <v>581</v>
      </c>
      <c r="C270" s="267" t="s">
        <v>582</v>
      </c>
      <c r="D270" s="193">
        <v>29437.5</v>
      </c>
      <c r="E270" s="193">
        <v>69350</v>
      </c>
      <c r="F270" s="44">
        <f t="shared" si="59"/>
        <v>235.58386411889595</v>
      </c>
    </row>
    <row r="271" spans="1:6" ht="12.75" customHeight="1" x14ac:dyDescent="0.2">
      <c r="A271" s="62">
        <v>3722</v>
      </c>
      <c r="B271" s="64" t="s">
        <v>583</v>
      </c>
      <c r="C271" s="267" t="s">
        <v>584</v>
      </c>
      <c r="D271" s="193">
        <v>32880.42</v>
      </c>
      <c r="E271" s="193">
        <v>30001.5</v>
      </c>
      <c r="F271" s="44">
        <f t="shared" si="59"/>
        <v>91.244272427177037</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56108.08</v>
      </c>
      <c r="E273" s="59">
        <f t="shared" si="60"/>
        <v>223403.77999999997</v>
      </c>
      <c r="F273" s="44">
        <f t="shared" ref="F273:F277" si="61">IF(D273&lt;&gt;0,IF(E273/D273&gt;=100,"&gt;&gt;100",E273/D273*100),"-")</f>
        <v>398.1668593899488</v>
      </c>
    </row>
    <row r="274" spans="1:6" ht="12.75" customHeight="1" x14ac:dyDescent="0.2">
      <c r="A274" s="62">
        <v>381</v>
      </c>
      <c r="B274" s="63" t="s">
        <v>589</v>
      </c>
      <c r="C274" s="267" t="s">
        <v>590</v>
      </c>
      <c r="D274" s="59">
        <f t="shared" ref="D274:E274" si="62">SUM(D275:D277)</f>
        <v>56108.08</v>
      </c>
      <c r="E274" s="59">
        <f t="shared" si="62"/>
        <v>73414.7</v>
      </c>
      <c r="F274" s="44">
        <f t="shared" si="61"/>
        <v>130.84514743687538</v>
      </c>
    </row>
    <row r="275" spans="1:6" ht="12.75" customHeight="1" x14ac:dyDescent="0.2">
      <c r="A275" s="62">
        <v>3811</v>
      </c>
      <c r="B275" s="63" t="s">
        <v>591</v>
      </c>
      <c r="C275" s="267" t="s">
        <v>592</v>
      </c>
      <c r="D275" s="193">
        <v>56108.08</v>
      </c>
      <c r="E275" s="193">
        <v>73414.7</v>
      </c>
      <c r="F275" s="44">
        <f t="shared" si="61"/>
        <v>130.84514743687538</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149989.07999999999</v>
      </c>
      <c r="F289" s="44" t="str">
        <f t="shared" si="66"/>
        <v>-</v>
      </c>
    </row>
    <row r="290" spans="1:6" ht="24" x14ac:dyDescent="0.2">
      <c r="A290" s="62">
        <v>3861</v>
      </c>
      <c r="B290" s="63" t="s">
        <v>620</v>
      </c>
      <c r="C290" s="267" t="s">
        <v>621</v>
      </c>
      <c r="D290" s="193">
        <v>0</v>
      </c>
      <c r="E290" s="193">
        <v>149989.07999999999</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688581.48</v>
      </c>
      <c r="E299" s="59">
        <f>E152-E297+E298</f>
        <v>1150305.67</v>
      </c>
      <c r="F299" s="44">
        <f t="shared" si="68"/>
        <v>167.05440146313549</v>
      </c>
    </row>
    <row r="300" spans="1:6" ht="12.75" customHeight="1" x14ac:dyDescent="0.2">
      <c r="A300" s="62" t="s">
        <v>630</v>
      </c>
      <c r="B300" s="63" t="s">
        <v>641</v>
      </c>
      <c r="C300" s="267" t="s">
        <v>642</v>
      </c>
      <c r="D300" s="59">
        <f>IF(D6&gt;=D299,D6-D299,0)</f>
        <v>187304.22999999998</v>
      </c>
      <c r="E300" s="59">
        <f>IF(E6&gt;=E299,E6-E299,0)</f>
        <v>567774.66000000015</v>
      </c>
      <c r="F300" s="44">
        <f t="shared" si="68"/>
        <v>303.12965169019418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3384228.35</v>
      </c>
      <c r="E302" s="193">
        <v>6097528.4199999999</v>
      </c>
      <c r="F302" s="44">
        <f t="shared" si="68"/>
        <v>180.1748519717944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690430.66</v>
      </c>
      <c r="E304" s="193">
        <v>838304.43</v>
      </c>
      <c r="F304" s="44">
        <f t="shared" si="68"/>
        <v>121.41761346461641</v>
      </c>
    </row>
    <row r="305" spans="1:6" ht="12" x14ac:dyDescent="0.2">
      <c r="A305" s="62">
        <v>9661</v>
      </c>
      <c r="B305" s="228" t="s">
        <v>651</v>
      </c>
      <c r="C305" s="267" t="s">
        <v>652</v>
      </c>
      <c r="D305" s="193">
        <v>128.56</v>
      </c>
      <c r="E305" s="193">
        <v>1953.52</v>
      </c>
      <c r="F305" s="44">
        <f t="shared" si="68"/>
        <v>1519.5395146235221</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36120.620000000003</v>
      </c>
      <c r="E308" s="59">
        <f t="shared" si="71"/>
        <v>28546.670000000002</v>
      </c>
      <c r="F308" s="44">
        <f t="shared" ref="F308:F428" si="72">IF(D308&lt;&gt;0,IF(E308/D308&gt;=100,"&gt;&gt;100",E308/D308*100),"-")</f>
        <v>79.031506103715827</v>
      </c>
    </row>
    <row r="309" spans="1:6" ht="12.75" customHeight="1" x14ac:dyDescent="0.2">
      <c r="A309" s="62">
        <v>71</v>
      </c>
      <c r="B309" s="63" t="s">
        <v>658</v>
      </c>
      <c r="C309" s="267" t="s">
        <v>659</v>
      </c>
      <c r="D309" s="59">
        <f t="shared" ref="D309:E309" si="73">D310+D314</f>
        <v>35960.69</v>
      </c>
      <c r="E309" s="59">
        <f t="shared" si="73"/>
        <v>28408.06</v>
      </c>
      <c r="F309" s="44">
        <f t="shared" si="72"/>
        <v>78.997538701287425</v>
      </c>
    </row>
    <row r="310" spans="1:6" ht="24" x14ac:dyDescent="0.2">
      <c r="A310" s="62">
        <v>711</v>
      </c>
      <c r="B310" s="63" t="s">
        <v>660</v>
      </c>
      <c r="C310" s="267" t="s">
        <v>661</v>
      </c>
      <c r="D310" s="59">
        <f t="shared" ref="D310:E310" si="74">SUM(D311:D313)</f>
        <v>35960.69</v>
      </c>
      <c r="E310" s="59">
        <f t="shared" si="74"/>
        <v>28408.06</v>
      </c>
      <c r="F310" s="44">
        <f t="shared" si="72"/>
        <v>78.997538701287425</v>
      </c>
    </row>
    <row r="311" spans="1:6" ht="12.75" customHeight="1" x14ac:dyDescent="0.2">
      <c r="A311" s="62">
        <v>7111</v>
      </c>
      <c r="B311" s="63" t="s">
        <v>662</v>
      </c>
      <c r="C311" s="267" t="s">
        <v>663</v>
      </c>
      <c r="D311" s="193">
        <v>35960.69</v>
      </c>
      <c r="E311" s="193">
        <v>28408.06</v>
      </c>
      <c r="F311" s="44">
        <f t="shared" si="72"/>
        <v>78.997538701287425</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159.93</v>
      </c>
      <c r="E321" s="59">
        <f t="shared" si="76"/>
        <v>138.61000000000001</v>
      </c>
      <c r="F321" s="44">
        <f t="shared" si="72"/>
        <v>86.669167760895391</v>
      </c>
    </row>
    <row r="322" spans="1:6" ht="12.75" customHeight="1" x14ac:dyDescent="0.2">
      <c r="A322" s="62">
        <v>721</v>
      </c>
      <c r="B322" s="63" t="s">
        <v>684</v>
      </c>
      <c r="C322" s="267" t="s">
        <v>685</v>
      </c>
      <c r="D322" s="59">
        <f t="shared" ref="D322:E322" si="77">SUM(D323:D326)</f>
        <v>159.93</v>
      </c>
      <c r="E322" s="59">
        <f t="shared" si="77"/>
        <v>138.61000000000001</v>
      </c>
      <c r="F322" s="44">
        <f t="shared" si="72"/>
        <v>86.669167760895391</v>
      </c>
    </row>
    <row r="323" spans="1:6" ht="12.75" customHeight="1" x14ac:dyDescent="0.2">
      <c r="A323" s="62">
        <v>7211</v>
      </c>
      <c r="B323" s="63" t="s">
        <v>686</v>
      </c>
      <c r="C323" s="267" t="s">
        <v>687</v>
      </c>
      <c r="D323" s="193">
        <v>159.93</v>
      </c>
      <c r="E323" s="193">
        <v>138.61000000000001</v>
      </c>
      <c r="F323" s="44">
        <f t="shared" si="72"/>
        <v>86.669167760895391</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309545.74</v>
      </c>
      <c r="E360" s="59">
        <f t="shared" si="86"/>
        <v>111256.39</v>
      </c>
      <c r="F360" s="44">
        <f t="shared" si="72"/>
        <v>35.941825592560242</v>
      </c>
    </row>
    <row r="361" spans="1:6" ht="12.75" customHeight="1" x14ac:dyDescent="0.2">
      <c r="A361" s="62">
        <v>41</v>
      </c>
      <c r="B361" s="63" t="s">
        <v>762</v>
      </c>
      <c r="C361" s="267" t="s">
        <v>763</v>
      </c>
      <c r="D361" s="59">
        <f t="shared" ref="D361:E361" si="87">D362+D366</f>
        <v>41393.129999999997</v>
      </c>
      <c r="E361" s="59">
        <f t="shared" si="87"/>
        <v>0</v>
      </c>
      <c r="F361" s="44">
        <f t="shared" si="72"/>
        <v>0</v>
      </c>
    </row>
    <row r="362" spans="1:6" ht="12.75" customHeight="1" x14ac:dyDescent="0.2">
      <c r="A362" s="62">
        <v>411</v>
      </c>
      <c r="B362" s="63" t="s">
        <v>764</v>
      </c>
      <c r="C362" s="267" t="s">
        <v>765</v>
      </c>
      <c r="D362" s="59">
        <f t="shared" ref="D362:E362" si="88">SUM(D363:D365)</f>
        <v>15070.72</v>
      </c>
      <c r="E362" s="59">
        <f t="shared" si="88"/>
        <v>0</v>
      </c>
      <c r="F362" s="44">
        <f t="shared" si="72"/>
        <v>0</v>
      </c>
    </row>
    <row r="363" spans="1:6" ht="12.75" customHeight="1" x14ac:dyDescent="0.2">
      <c r="A363" s="62">
        <v>4111</v>
      </c>
      <c r="B363" s="63" t="s">
        <v>662</v>
      </c>
      <c r="C363" s="267" t="s">
        <v>766</v>
      </c>
      <c r="D363" s="193">
        <v>15070.72</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26322.41</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26322.41</v>
      </c>
      <c r="E370" s="193"/>
      <c r="F370" s="44">
        <f t="shared" si="72"/>
        <v>0</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268152.61</v>
      </c>
      <c r="E373" s="59">
        <f t="shared" si="90"/>
        <v>111256.39</v>
      </c>
      <c r="F373" s="44">
        <f t="shared" si="72"/>
        <v>41.489952307381984</v>
      </c>
    </row>
    <row r="374" spans="1:6" ht="12.75" customHeight="1" x14ac:dyDescent="0.2">
      <c r="A374" s="62">
        <v>421</v>
      </c>
      <c r="B374" s="63" t="s">
        <v>780</v>
      </c>
      <c r="C374" s="267" t="s">
        <v>781</v>
      </c>
      <c r="D374" s="59">
        <f t="shared" ref="D374:E374" si="91">SUM(D375:D378)</f>
        <v>243691.11</v>
      </c>
      <c r="E374" s="59">
        <f t="shared" si="91"/>
        <v>110645.89</v>
      </c>
      <c r="F374" s="44">
        <f t="shared" si="72"/>
        <v>45.40415528494249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207053.61</v>
      </c>
      <c r="E376" s="193">
        <v>30408.26</v>
      </c>
      <c r="F376" s="44">
        <f t="shared" si="72"/>
        <v>14.686177169284806</v>
      </c>
    </row>
    <row r="377" spans="1:6" ht="12.75" customHeight="1" x14ac:dyDescent="0.2">
      <c r="A377" s="62">
        <v>4213</v>
      </c>
      <c r="B377" s="63" t="s">
        <v>690</v>
      </c>
      <c r="C377" s="267" t="s">
        <v>784</v>
      </c>
      <c r="D377" s="193">
        <v>36637.5</v>
      </c>
      <c r="E377" s="193"/>
      <c r="F377" s="44">
        <f t="shared" si="72"/>
        <v>0</v>
      </c>
    </row>
    <row r="378" spans="1:6" ht="12.75" customHeight="1" x14ac:dyDescent="0.2">
      <c r="A378" s="62">
        <v>4214</v>
      </c>
      <c r="B378" s="63" t="s">
        <v>692</v>
      </c>
      <c r="C378" s="267" t="s">
        <v>785</v>
      </c>
      <c r="D378" s="193">
        <v>0</v>
      </c>
      <c r="E378" s="193">
        <v>80237.63</v>
      </c>
      <c r="F378" s="44" t="str">
        <f t="shared" si="72"/>
        <v>-</v>
      </c>
    </row>
    <row r="379" spans="1:6" ht="12.75" customHeight="1" x14ac:dyDescent="0.2">
      <c r="A379" s="62">
        <v>422</v>
      </c>
      <c r="B379" s="63" t="s">
        <v>786</v>
      </c>
      <c r="C379" s="267" t="s">
        <v>787</v>
      </c>
      <c r="D379" s="59">
        <f t="shared" ref="D379:E379" si="92">SUM(D380:D387)</f>
        <v>10586.5</v>
      </c>
      <c r="E379" s="59">
        <f t="shared" si="92"/>
        <v>610.5</v>
      </c>
      <c r="F379" s="44">
        <f t="shared" si="72"/>
        <v>5.7667784442450287</v>
      </c>
    </row>
    <row r="380" spans="1:6" ht="12.75" customHeight="1" x14ac:dyDescent="0.2">
      <c r="A380" s="62">
        <v>4221</v>
      </c>
      <c r="B380" s="63" t="s">
        <v>696</v>
      </c>
      <c r="C380" s="267" t="s">
        <v>788</v>
      </c>
      <c r="D380" s="193">
        <v>6412.5</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4174</v>
      </c>
      <c r="E386" s="193">
        <v>610.5</v>
      </c>
      <c r="F386" s="44">
        <f t="shared" si="72"/>
        <v>14.626257786296119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13875</v>
      </c>
      <c r="E393" s="59">
        <f t="shared" si="94"/>
        <v>0</v>
      </c>
      <c r="F393" s="44">
        <f t="shared" si="72"/>
        <v>0</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13875</v>
      </c>
      <c r="E395" s="193"/>
      <c r="F395" s="44">
        <f t="shared" si="72"/>
        <v>0</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273425.12</v>
      </c>
      <c r="E418" s="59">
        <f t="shared" si="102"/>
        <v>82709.72</v>
      </c>
      <c r="F418" s="44">
        <f t="shared" si="72"/>
        <v>30.249495730311832</v>
      </c>
    </row>
    <row r="419" spans="1:6" ht="12.75" customHeight="1" x14ac:dyDescent="0.2">
      <c r="A419" s="62">
        <v>92212</v>
      </c>
      <c r="B419" s="63" t="s">
        <v>845</v>
      </c>
      <c r="C419" s="267" t="s">
        <v>846</v>
      </c>
      <c r="D419" s="193">
        <v>522644.43</v>
      </c>
      <c r="E419" s="193">
        <v>0</v>
      </c>
      <c r="F419" s="44">
        <f t="shared" si="72"/>
        <v>0</v>
      </c>
    </row>
    <row r="420" spans="1:6" ht="12.75" customHeight="1" x14ac:dyDescent="0.2">
      <c r="A420" s="62">
        <v>92222</v>
      </c>
      <c r="B420" s="63" t="s">
        <v>847</v>
      </c>
      <c r="C420" s="267" t="s">
        <v>848</v>
      </c>
      <c r="D420" s="193">
        <v>0</v>
      </c>
      <c r="E420" s="193">
        <v>1097220.93</v>
      </c>
      <c r="F420" s="44" t="str">
        <f t="shared" si="72"/>
        <v>-</v>
      </c>
    </row>
    <row r="421" spans="1:6" ht="12.75" customHeight="1" x14ac:dyDescent="0.2">
      <c r="A421" s="62">
        <v>97</v>
      </c>
      <c r="B421" s="228" t="s">
        <v>849</v>
      </c>
      <c r="C421" s="267" t="s">
        <v>850</v>
      </c>
      <c r="D421" s="193">
        <v>456046.51</v>
      </c>
      <c r="E421" s="193">
        <v>276671.21000000002</v>
      </c>
      <c r="F421" s="44">
        <f t="shared" si="72"/>
        <v>60.6673231640343</v>
      </c>
    </row>
    <row r="422" spans="1:6" ht="12.75" customHeight="1" x14ac:dyDescent="0.2">
      <c r="A422" s="62" t="s">
        <v>630</v>
      </c>
      <c r="B422" s="63" t="s">
        <v>851</v>
      </c>
      <c r="C422" s="267" t="s">
        <v>852</v>
      </c>
      <c r="D422" s="59">
        <f>D6+D308</f>
        <v>912006.33</v>
      </c>
      <c r="E422" s="59">
        <f>E6+E308</f>
        <v>1746627</v>
      </c>
      <c r="F422" s="44">
        <f t="shared" si="72"/>
        <v>191.51478915722001</v>
      </c>
    </row>
    <row r="423" spans="1:6" ht="12.75" customHeight="1" x14ac:dyDescent="0.2">
      <c r="A423" s="62" t="s">
        <v>630</v>
      </c>
      <c r="B423" s="63" t="s">
        <v>853</v>
      </c>
      <c r="C423" s="267" t="s">
        <v>854</v>
      </c>
      <c r="D423" s="59">
        <f t="shared" ref="D423:E423" si="103">D299+D360</f>
        <v>998127.22</v>
      </c>
      <c r="E423" s="59">
        <f t="shared" si="103"/>
        <v>1261562.0599999998</v>
      </c>
      <c r="F423" s="44">
        <f t="shared" si="72"/>
        <v>126.39291211795624</v>
      </c>
    </row>
    <row r="424" spans="1:6" ht="12.75" customHeight="1" x14ac:dyDescent="0.2">
      <c r="A424" s="62" t="s">
        <v>630</v>
      </c>
      <c r="B424" s="63" t="s">
        <v>855</v>
      </c>
      <c r="C424" s="267" t="s">
        <v>856</v>
      </c>
      <c r="D424" s="59">
        <f t="shared" ref="D424:E424" si="104">IF(D422&gt;=D423,D422-D423,0)</f>
        <v>0</v>
      </c>
      <c r="E424" s="59">
        <f t="shared" si="104"/>
        <v>485064.94000000018</v>
      </c>
      <c r="F424" s="44" t="str">
        <f t="shared" si="72"/>
        <v>-</v>
      </c>
    </row>
    <row r="425" spans="1:6" ht="12.75" customHeight="1" x14ac:dyDescent="0.2">
      <c r="A425" s="62" t="s">
        <v>630</v>
      </c>
      <c r="B425" s="63" t="s">
        <v>857</v>
      </c>
      <c r="C425" s="267" t="s">
        <v>858</v>
      </c>
      <c r="D425" s="59">
        <f t="shared" ref="D425:E425" si="105">IF(D423&gt;=D422,D423-D422,0)</f>
        <v>86120.890000000014</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3906872.7800000003</v>
      </c>
      <c r="E426" s="59">
        <f t="shared" si="106"/>
        <v>5000307.49</v>
      </c>
      <c r="F426" s="44">
        <f t="shared" si="72"/>
        <v>127.98746648719901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1146477.17</v>
      </c>
      <c r="E428" s="80">
        <f t="shared" si="108"/>
        <v>1114975.6400000001</v>
      </c>
      <c r="F428" s="60">
        <f t="shared" si="72"/>
        <v>97.252319468341469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38582.31</v>
      </c>
      <c r="E535" s="59">
        <f>E536+E571+E584+E597+E629</f>
        <v>42372.93</v>
      </c>
      <c r="F535" s="44">
        <f t="shared" si="109"/>
        <v>109.82476165890533</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3790.62</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3790.62</v>
      </c>
      <c r="F589" s="44" t="str">
        <f t="shared" si="109"/>
        <v>-</v>
      </c>
    </row>
    <row r="590" spans="1:6" ht="12.75" customHeight="1" x14ac:dyDescent="0.2">
      <c r="A590" s="62">
        <v>5321</v>
      </c>
      <c r="B590" s="64" t="s">
        <v>1180</v>
      </c>
      <c r="C590" s="267" t="s">
        <v>1181</v>
      </c>
      <c r="D590" s="193">
        <v>0</v>
      </c>
      <c r="E590" s="193">
        <v>3790.62</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38582.31</v>
      </c>
      <c r="E597" s="59">
        <f t="shared" si="152"/>
        <v>38582.31</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38582.31</v>
      </c>
      <c r="E603" s="59">
        <f t="shared" si="154"/>
        <v>38582.31</v>
      </c>
      <c r="F603" s="44">
        <f t="shared" si="109"/>
        <v>100</v>
      </c>
    </row>
    <row r="604" spans="1:6" ht="12.75" customHeight="1" x14ac:dyDescent="0.2">
      <c r="A604" s="62">
        <v>5422</v>
      </c>
      <c r="B604" s="63" t="s">
        <v>1206</v>
      </c>
      <c r="C604" s="267" t="s">
        <v>1207</v>
      </c>
      <c r="D604" s="193">
        <v>38582.31</v>
      </c>
      <c r="E604" s="193">
        <v>38582.31</v>
      </c>
      <c r="F604" s="44">
        <f t="shared" si="109"/>
        <v>100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38582.31</v>
      </c>
      <c r="E640" s="59">
        <f>IF(E535-E430&gt;=0,E535-E430,0)</f>
        <v>42372.93</v>
      </c>
      <c r="F640" s="44">
        <f t="shared" si="109"/>
        <v>109.82476165890533</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3270609.48</v>
      </c>
      <c r="E642" s="400">
        <v>3440101.2</v>
      </c>
      <c r="F642" s="44">
        <f t="shared" si="109"/>
        <v>105.18226712900007</v>
      </c>
    </row>
    <row r="643" spans="1:6" ht="12.75" customHeight="1" x14ac:dyDescent="0.2">
      <c r="A643" s="62" t="s">
        <v>630</v>
      </c>
      <c r="B643" s="63" t="s">
        <v>1284</v>
      </c>
      <c r="C643" s="267" t="s">
        <v>1285</v>
      </c>
      <c r="D643" s="59">
        <f>D422+D430</f>
        <v>912006.33</v>
      </c>
      <c r="E643" s="59">
        <f>E422+E430</f>
        <v>1746627</v>
      </c>
      <c r="F643" s="44">
        <f t="shared" si="109"/>
        <v>191.51478915722001</v>
      </c>
    </row>
    <row r="644" spans="1:6" ht="12.75" customHeight="1" x14ac:dyDescent="0.2">
      <c r="A644" s="62" t="s">
        <v>630</v>
      </c>
      <c r="B644" s="63" t="s">
        <v>1286</v>
      </c>
      <c r="C644" s="267" t="s">
        <v>1287</v>
      </c>
      <c r="D644" s="59">
        <f>D423+D535</f>
        <v>1036709.53</v>
      </c>
      <c r="E644" s="59">
        <f>E423+E535</f>
        <v>1303934.9899999998</v>
      </c>
      <c r="F644" s="44">
        <f t="shared" si="109"/>
        <v>125.77630978274115</v>
      </c>
    </row>
    <row r="645" spans="1:6" ht="12.75" customHeight="1" x14ac:dyDescent="0.2">
      <c r="A645" s="62" t="s">
        <v>630</v>
      </c>
      <c r="B645" s="63" t="s">
        <v>1288</v>
      </c>
      <c r="C645" s="267" t="s">
        <v>1289</v>
      </c>
      <c r="D645" s="59">
        <f t="shared" ref="D645:E645" si="163">IF(D643&gt;=D644,D643-D644,0)</f>
        <v>0</v>
      </c>
      <c r="E645" s="59">
        <f t="shared" si="163"/>
        <v>442692.01000000024</v>
      </c>
      <c r="F645" s="44" t="str">
        <f t="shared" si="109"/>
        <v>-</v>
      </c>
    </row>
    <row r="646" spans="1:6" ht="12.75" customHeight="1" x14ac:dyDescent="0.2">
      <c r="A646" s="62" t="s">
        <v>630</v>
      </c>
      <c r="B646" s="63" t="s">
        <v>1290</v>
      </c>
      <c r="C646" s="267" t="s">
        <v>1291</v>
      </c>
      <c r="D646" s="59">
        <f t="shared" ref="D646:E646" si="164">IF(D644&gt;=D643,D644-D643,0)</f>
        <v>124703.20000000007</v>
      </c>
      <c r="E646" s="59">
        <f t="shared" si="164"/>
        <v>0</v>
      </c>
      <c r="F646" s="44">
        <f t="shared" si="109"/>
        <v>0</v>
      </c>
    </row>
    <row r="647" spans="1:6" ht="24" x14ac:dyDescent="0.2">
      <c r="A647" s="271" t="s">
        <v>1292</v>
      </c>
      <c r="B647" s="63" t="s">
        <v>1293</v>
      </c>
      <c r="C647" s="272" t="s">
        <v>1292</v>
      </c>
      <c r="D647" s="59">
        <f>IF(D426-D427+D641-D642&gt;=0,D426-D427+D641-D642,0)</f>
        <v>636263.30000000028</v>
      </c>
      <c r="E647" s="59">
        <f>IF(E426-E427+E641-E642&gt;=0,E426-E427+E641-E642,0)</f>
        <v>1560206.29</v>
      </c>
      <c r="F647" s="44">
        <f t="shared" si="109"/>
        <v>245.21393737466855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511560.10000000021</v>
      </c>
      <c r="E649" s="59">
        <f t="shared" si="165"/>
        <v>2002898.3000000003</v>
      </c>
      <c r="F649" s="44">
        <f t="shared" si="109"/>
        <v>391.52746666520699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1286444.1599999999</v>
      </c>
      <c r="E653" s="193">
        <v>2406853.4500000002</v>
      </c>
      <c r="F653" s="44">
        <f t="shared" ref="F653:F740" si="167">IF(D653&lt;&gt;0,IF(E653/D653&gt;=100,"&gt;&gt;100",E653/D653*100),"-")</f>
        <v>187.09350353768951</v>
      </c>
    </row>
    <row r="654" spans="1:6" ht="12.75" customHeight="1" x14ac:dyDescent="0.2">
      <c r="A654" s="62" t="s">
        <v>1305</v>
      </c>
      <c r="B654" s="63" t="s">
        <v>1306</v>
      </c>
      <c r="C654" s="267" t="s">
        <v>1305</v>
      </c>
      <c r="D654" s="193">
        <v>1035319.7</v>
      </c>
      <c r="E654" s="193">
        <v>1919109.96</v>
      </c>
      <c r="F654" s="44">
        <f t="shared" si="167"/>
        <v>185.36399529536627</v>
      </c>
    </row>
    <row r="655" spans="1:6" ht="12.75" customHeight="1" x14ac:dyDescent="0.2">
      <c r="A655" s="62" t="s">
        <v>1307</v>
      </c>
      <c r="B655" s="63" t="s">
        <v>1308</v>
      </c>
      <c r="C655" s="267" t="s">
        <v>1307</v>
      </c>
      <c r="D655" s="193">
        <v>1547789.02</v>
      </c>
      <c r="E655" s="193">
        <v>2152219.83</v>
      </c>
      <c r="F655" s="44">
        <f t="shared" si="167"/>
        <v>139.05124032989974</v>
      </c>
    </row>
    <row r="656" spans="1:6" ht="24" x14ac:dyDescent="0.2">
      <c r="A656" s="62">
        <v>11</v>
      </c>
      <c r="B656" s="63" t="s">
        <v>1309</v>
      </c>
      <c r="C656" s="267" t="s">
        <v>1310</v>
      </c>
      <c r="D656" s="59">
        <f t="shared" ref="D656:E656" si="168">+D653+D654-D655</f>
        <v>773974.83999999985</v>
      </c>
      <c r="E656" s="59">
        <f t="shared" si="168"/>
        <v>2173743.58</v>
      </c>
      <c r="F656" s="44">
        <f t="shared" si="167"/>
        <v>280.85455335989997</v>
      </c>
    </row>
    <row r="657" spans="1:6" ht="24" x14ac:dyDescent="0.2">
      <c r="A657" s="62" t="s">
        <v>630</v>
      </c>
      <c r="B657" s="63" t="s">
        <v>1311</v>
      </c>
      <c r="C657" s="267" t="s">
        <v>1312</v>
      </c>
      <c r="D657" s="273">
        <v>14</v>
      </c>
      <c r="E657" s="273">
        <v>13</v>
      </c>
      <c r="F657" s="44">
        <f t="shared" si="167"/>
        <v>92.857142857142861</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14</v>
      </c>
      <c r="E659" s="273">
        <v>14</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3950.14</v>
      </c>
      <c r="E661" s="193">
        <v>5255.83</v>
      </c>
      <c r="F661" s="44">
        <f t="shared" si="167"/>
        <v>133.05427149417491</v>
      </c>
    </row>
    <row r="662" spans="1:6" ht="12.75" customHeight="1" x14ac:dyDescent="0.2">
      <c r="A662" s="69">
        <v>61315</v>
      </c>
      <c r="B662" s="64" t="s">
        <v>1322</v>
      </c>
      <c r="C662" s="301" t="s">
        <v>1323</v>
      </c>
      <c r="D662" s="191">
        <v>655.15</v>
      </c>
      <c r="E662" s="191">
        <v>1600</v>
      </c>
      <c r="F662" s="70">
        <f t="shared" si="167"/>
        <v>244.21888117225063</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5745</v>
      </c>
      <c r="E669" s="193">
        <v>6687</v>
      </c>
      <c r="F669" s="44">
        <f t="shared" si="167"/>
        <v>116.39686684073108</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26322.41</v>
      </c>
      <c r="E706" s="191">
        <v>29632.400000000001</v>
      </c>
      <c r="F706" s="70">
        <f t="shared" si="167"/>
        <v>112.57479843221043</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1226.76</v>
      </c>
      <c r="E726" s="191">
        <v>14120.05</v>
      </c>
      <c r="F726" s="70">
        <f t="shared" si="167"/>
        <v>1151.003456258763</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3146.32</v>
      </c>
      <c r="E734" s="191">
        <v>1948.9</v>
      </c>
      <c r="F734" s="70">
        <f t="shared" si="167"/>
        <v>61.942205497215795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4917.3900000000003</v>
      </c>
      <c r="E736" s="193">
        <v>170</v>
      </c>
      <c r="F736" s="44">
        <f t="shared" si="167"/>
        <v>3.457118512056192</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7286.3</v>
      </c>
      <c r="E738" s="193">
        <v>403.12</v>
      </c>
      <c r="F738" s="44">
        <f t="shared" si="167"/>
        <v>5.5325748322193702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792.66</v>
      </c>
      <c r="E741" s="191">
        <v>792.66</v>
      </c>
      <c r="F741" s="70">
        <f t="shared" ref="F741:F1006" si="169">IF(D741&lt;&gt;0,IF(E741/D741&gt;=100,"&gt;&gt;100",E741/D741*100),"-")</f>
        <v>100</v>
      </c>
    </row>
    <row r="742" spans="1:6" ht="12.75" customHeight="1" x14ac:dyDescent="0.2">
      <c r="A742" s="69" t="s">
        <v>1462</v>
      </c>
      <c r="B742" s="64" t="s">
        <v>1463</v>
      </c>
      <c r="C742" s="301" t="s">
        <v>1462</v>
      </c>
      <c r="D742" s="191">
        <v>2419.38</v>
      </c>
      <c r="E742" s="191">
        <v>1538.54</v>
      </c>
      <c r="F742" s="70">
        <f t="shared" si="169"/>
        <v>63.592325306483474</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3198.35</v>
      </c>
      <c r="E760" s="193">
        <v>2497.2600000000002</v>
      </c>
      <c r="F760" s="44">
        <f t="shared" si="169"/>
        <v>78.07963481169979</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12.02</v>
      </c>
      <c r="E778" s="191"/>
      <c r="F778" s="70">
        <f t="shared" si="169"/>
        <v>0</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700</v>
      </c>
      <c r="F780" s="70" t="str">
        <f t="shared" si="169"/>
        <v>-</v>
      </c>
    </row>
    <row r="781" spans="1:6" ht="12.75" customHeight="1" x14ac:dyDescent="0.2">
      <c r="A781" s="69">
        <v>36315</v>
      </c>
      <c r="B781" s="64" t="s">
        <v>1540</v>
      </c>
      <c r="C781" s="301" t="s">
        <v>1541</v>
      </c>
      <c r="D781" s="191">
        <v>3201.61</v>
      </c>
      <c r="E781" s="191"/>
      <c r="F781" s="70">
        <f t="shared" si="169"/>
        <v>0</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1200</v>
      </c>
      <c r="E843" s="193">
        <v>2000</v>
      </c>
      <c r="F843" s="44">
        <f t="shared" si="169"/>
        <v>166.66666666666669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10987.5</v>
      </c>
      <c r="E846" s="193">
        <v>10650</v>
      </c>
      <c r="F846" s="44">
        <f t="shared" si="169"/>
        <v>96.928327645051198</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17250</v>
      </c>
      <c r="E850" s="193">
        <v>56700</v>
      </c>
      <c r="F850" s="44">
        <f t="shared" si="169"/>
        <v>328.69565217391306</v>
      </c>
    </row>
    <row r="851" spans="1:6" ht="12.75" customHeight="1" x14ac:dyDescent="0.2">
      <c r="A851" s="62">
        <v>37221</v>
      </c>
      <c r="B851" s="63" t="s">
        <v>1679</v>
      </c>
      <c r="C851" s="267" t="s">
        <v>1680</v>
      </c>
      <c r="D851" s="193">
        <v>20951.57</v>
      </c>
      <c r="E851" s="193">
        <v>17599.54</v>
      </c>
      <c r="F851" s="44">
        <f t="shared" si="169"/>
        <v>84.001055768135757</v>
      </c>
    </row>
    <row r="852" spans="1:6" ht="12.75" customHeight="1" x14ac:dyDescent="0.2">
      <c r="A852" s="62" t="s">
        <v>1681</v>
      </c>
      <c r="B852" s="63" t="s">
        <v>1658</v>
      </c>
      <c r="C852" s="267" t="s">
        <v>1681</v>
      </c>
      <c r="D852" s="193">
        <v>2695.97</v>
      </c>
      <c r="E852" s="193">
        <v>4535.33</v>
      </c>
      <c r="F852" s="44">
        <f t="shared" si="169"/>
        <v>168.22627848232733</v>
      </c>
    </row>
    <row r="853" spans="1:6" ht="12.75" customHeight="1" x14ac:dyDescent="0.2">
      <c r="A853" s="62" t="s">
        <v>1682</v>
      </c>
      <c r="B853" s="63" t="s">
        <v>1683</v>
      </c>
      <c r="C853" s="267" t="s">
        <v>1682</v>
      </c>
      <c r="D853" s="193">
        <v>3600.18</v>
      </c>
      <c r="E853" s="193">
        <v>6000.18</v>
      </c>
      <c r="F853" s="44">
        <f t="shared" si="169"/>
        <v>166.66333349999167</v>
      </c>
    </row>
    <row r="854" spans="1:6" ht="12.75" customHeight="1" x14ac:dyDescent="0.2">
      <c r="A854" s="62" t="s">
        <v>1684</v>
      </c>
      <c r="B854" s="63" t="s">
        <v>1685</v>
      </c>
      <c r="C854" s="267" t="s">
        <v>1684</v>
      </c>
      <c r="D854" s="193">
        <v>750</v>
      </c>
      <c r="E854" s="193">
        <v>750</v>
      </c>
      <c r="F854" s="44">
        <f t="shared" si="169"/>
        <v>100</v>
      </c>
    </row>
    <row r="855" spans="1:6" ht="12.75" customHeight="1" x14ac:dyDescent="0.2">
      <c r="A855" s="62" t="s">
        <v>1686</v>
      </c>
      <c r="B855" s="63" t="s">
        <v>1687</v>
      </c>
      <c r="C855" s="267" t="s">
        <v>1686</v>
      </c>
      <c r="D855" s="193">
        <v>4882.7</v>
      </c>
      <c r="E855" s="193">
        <v>1116.45</v>
      </c>
      <c r="F855" s="44">
        <f t="shared" si="169"/>
        <v>22.865422819341759</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149989.07999999999</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38582.31</v>
      </c>
      <c r="E974" s="191"/>
      <c r="F974" s="70">
        <f t="shared" si="169"/>
        <v>0</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1805528.76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1433886.4700000002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52505.37</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1263577.33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131356.6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352801.05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4177.8599999999997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448705.56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99351.5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222076.55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5108.21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89727.21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28076.560000000001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1994796.8100000003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140189.25</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1121097.1400000001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128118.53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474119.75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4208.59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179241.97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99289.69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222076.55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f>154231.31-140189.25</f>
        <v>14042.059999999998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554448.54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38582.31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38582.31</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140479.57</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1244618.4200000002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10527.19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3891.05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3891.05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3891.05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6636.14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6636.14</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1234091.23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34841.03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469071.81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85175.35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645003.04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42362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Radovan</cp:lastModifiedBy>
  <cp:lastPrinted>2025-04-08T12:29:59Z</cp:lastPrinted>
  <dcterms:created xsi:type="dcterms:W3CDTF">2022-04-01T05:14:30Z</dcterms:created>
  <dcterms:modified xsi:type="dcterms:W3CDTF">2025-04-08T12:30:51Z</dcterms:modified>
</cp:coreProperties>
</file>